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anchez\Desktop\"/>
    </mc:Choice>
  </mc:AlternateContent>
  <xr:revisionPtr revIDLastSave="0" documentId="13_ncr:1_{2E934C92-1FCA-436A-82C1-F59D0D154E3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.1- NAUS, LOCALS I OFICINES" sheetId="3" r:id="rId1"/>
    <sheet name="1.2-APARCAMENTS" sheetId="1" r:id="rId2"/>
    <sheet name="1.4- SOLARS" sheetId="9" r:id="rId3"/>
  </sheets>
  <definedNames>
    <definedName name="_xlnm.Print_Area" localSheetId="0">'1.1- NAUS, LOCALS I OFICINES'!$A$1:$C$103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D35" i="1"/>
  <c r="C35" i="1"/>
  <c r="D47" i="1" l="1"/>
  <c r="C39" i="1"/>
  <c r="C45" i="1"/>
  <c r="E47" i="1" l="1"/>
  <c r="C43" i="3" l="1"/>
  <c r="C47" i="1" l="1"/>
  <c r="C9" i="3"/>
  <c r="C32" i="3" l="1"/>
  <c r="C47" i="3" l="1"/>
  <c r="C14" i="3"/>
  <c r="C40" i="3" l="1"/>
  <c r="C29" i="3" l="1"/>
  <c r="C84" i="3" l="1"/>
  <c r="C83" i="3"/>
  <c r="C64" i="3"/>
  <c r="C82" i="3" l="1"/>
  <c r="C26" i="3" l="1"/>
</calcChain>
</file>

<file path=xl/sharedStrings.xml><?xml version="1.0" encoding="utf-8"?>
<sst xmlns="http://schemas.openxmlformats.org/spreadsheetml/2006/main" count="242" uniqueCount="230">
  <si>
    <t>COTXE</t>
  </si>
  <si>
    <t>MOTO</t>
  </si>
  <si>
    <t>004L02</t>
  </si>
  <si>
    <t>012L02</t>
  </si>
  <si>
    <t>021L02</t>
  </si>
  <si>
    <t>021L05</t>
  </si>
  <si>
    <t>023L04</t>
  </si>
  <si>
    <t>026L03</t>
  </si>
  <si>
    <t>026L12</t>
  </si>
  <si>
    <t>039L03</t>
  </si>
  <si>
    <t>042L03</t>
  </si>
  <si>
    <t>044L01</t>
  </si>
  <si>
    <t>049L04</t>
  </si>
  <si>
    <t>050L06</t>
  </si>
  <si>
    <t>053L02</t>
  </si>
  <si>
    <t>carrer Carlemany, 8-12</t>
  </si>
  <si>
    <t>058L02</t>
  </si>
  <si>
    <t>c. Cristòfol Colom</t>
  </si>
  <si>
    <t>059L02</t>
  </si>
  <si>
    <t>c. Churruca, 84-88 (annex habitatges)</t>
  </si>
  <si>
    <t>065L01</t>
  </si>
  <si>
    <t>c. Antoni de Solís (fase I i II)</t>
  </si>
  <si>
    <t>069L01</t>
  </si>
  <si>
    <t>072L01</t>
  </si>
  <si>
    <t>079L01</t>
  </si>
  <si>
    <t>080L03</t>
  </si>
  <si>
    <t>083L01</t>
  </si>
  <si>
    <t>083L02</t>
  </si>
  <si>
    <t>084L02</t>
  </si>
  <si>
    <t>APARCAMENTS GESTIONATS PER PUMSA</t>
  </si>
  <si>
    <r>
      <t>c. Floridablanca, 118</t>
    </r>
    <r>
      <rPr>
        <sz val="8"/>
        <color theme="1"/>
        <rFont val="Verdana"/>
        <family val="2"/>
      </rPr>
      <t xml:space="preserve"> (Can Gassol)</t>
    </r>
  </si>
  <si>
    <t>Avinguda del Perú, 26 (Rocafonda)</t>
  </si>
  <si>
    <t>Plaça de la Gatassa, 19</t>
  </si>
  <si>
    <t>"Els Menuts" (c. de Francisco Herrera, 71)</t>
  </si>
  <si>
    <t>Edifici Vallveric (c. de Vallveric, 93)</t>
  </si>
  <si>
    <t xml:space="preserve">c. Vasco Nuñez de Balboa, 10-12 </t>
  </si>
  <si>
    <t>Parc Central (Camí de la Geganta, 2)</t>
  </si>
  <si>
    <t xml:space="preserve">Plaça de Cuba, 25  </t>
  </si>
  <si>
    <t>Plaça Granollers (Camí de la Geganta, 82)</t>
  </si>
  <si>
    <t xml:space="preserve">Plaça de les Tereses, 42  </t>
  </si>
  <si>
    <t>c. El Rierot, 6</t>
  </si>
  <si>
    <t>Camí Ral - Hospital (Camí Ral, 264)</t>
  </si>
  <si>
    <t>c. Juan Meléndez Valdés, 15-17</t>
  </si>
  <si>
    <t>Edifici El Rengle (c.Jaume Vicens Vives, 10)</t>
  </si>
  <si>
    <t>c. Terrassa, 7</t>
  </si>
  <si>
    <t>c. Jaume Comas i Jo, 12</t>
  </si>
  <si>
    <t>TRASTERS</t>
  </si>
  <si>
    <t>-</t>
  </si>
  <si>
    <t>Via Europa, 2 (c. Irlanda, 42)</t>
  </si>
  <si>
    <t>Cafè de Mar (c. Damià Campeny, 16)</t>
  </si>
  <si>
    <t>SITUACIÓ</t>
  </si>
  <si>
    <t>020L01</t>
  </si>
  <si>
    <t>042L01</t>
  </si>
  <si>
    <t>Edifici Vallveric (Oficines)</t>
  </si>
  <si>
    <t>042L02</t>
  </si>
  <si>
    <t>050L05</t>
  </si>
  <si>
    <t>Edifici Baixada Espenyes (local i 4 oficines)</t>
  </si>
  <si>
    <t>002L02</t>
  </si>
  <si>
    <t>020L03</t>
  </si>
  <si>
    <t>080L04</t>
  </si>
  <si>
    <t>084L04</t>
  </si>
  <si>
    <t>Edifici El Rengle</t>
  </si>
  <si>
    <t xml:space="preserve">    Local 0.02</t>
  </si>
  <si>
    <t xml:space="preserve">    Local 1.05</t>
  </si>
  <si>
    <t xml:space="preserve">    Local 1.06</t>
  </si>
  <si>
    <t xml:space="preserve">    Local 1.07</t>
  </si>
  <si>
    <t xml:space="preserve">    Local 2.03</t>
  </si>
  <si>
    <t xml:space="preserve">    Local 2.04</t>
  </si>
  <si>
    <t xml:space="preserve">    Local 2.06</t>
  </si>
  <si>
    <t xml:space="preserve">    Local 3.03</t>
  </si>
  <si>
    <t xml:space="preserve">    Local 3.09</t>
  </si>
  <si>
    <t xml:space="preserve">    Repuntadora, 36 Nau 1</t>
  </si>
  <si>
    <t xml:space="preserve">    Repuntadora, 34 Nau 2</t>
  </si>
  <si>
    <t xml:space="preserve">    Repuntadora, 28 Nau 5</t>
  </si>
  <si>
    <t xml:space="preserve">    Repuntadora, 32 Nau 3</t>
  </si>
  <si>
    <t xml:space="preserve">    Repuntadora, 30 Nau 4</t>
  </si>
  <si>
    <t xml:space="preserve">    Repuntadora, 26 Nau 6</t>
  </si>
  <si>
    <t>Edifici Vallveric (naus)</t>
  </si>
  <si>
    <t xml:space="preserve">    Planta Baixa </t>
  </si>
  <si>
    <t xml:space="preserve">    Planta Baixa - Oficina 1</t>
  </si>
  <si>
    <t xml:space="preserve">    Planta Baixa - Oficina 2</t>
  </si>
  <si>
    <t xml:space="preserve">    Planta Baixa - Oficina 3</t>
  </si>
  <si>
    <t xml:space="preserve">    Planta Baixa - Oficina 4</t>
  </si>
  <si>
    <t xml:space="preserve">    Planta Primera - Oficina 2</t>
  </si>
  <si>
    <t xml:space="preserve">    Planta Primera - Oficina 3</t>
  </si>
  <si>
    <t xml:space="preserve">    Planta Primera - Oficina 5</t>
  </si>
  <si>
    <t xml:space="preserve">    Planta Primera - Oficina 6</t>
  </si>
  <si>
    <t xml:space="preserve">    Planta Primera - Oficina 7</t>
  </si>
  <si>
    <t xml:space="preserve">    Planta Segona - Oficina 1</t>
  </si>
  <si>
    <t xml:space="preserve">    Planta Segona - Oficina 2</t>
  </si>
  <si>
    <t xml:space="preserve">    Planta Segona - Oficina 3</t>
  </si>
  <si>
    <t xml:space="preserve">    Planta Segona - Oficina 4</t>
  </si>
  <si>
    <t xml:space="preserve">    Planta Primera</t>
  </si>
  <si>
    <t xml:space="preserve">    Planta Primera NAU</t>
  </si>
  <si>
    <t xml:space="preserve">    Planta Segona</t>
  </si>
  <si>
    <t>089L03</t>
  </si>
  <si>
    <t>021L03</t>
  </si>
  <si>
    <t>049L01</t>
  </si>
  <si>
    <t>TOTAL</t>
  </si>
  <si>
    <t>Poliesportiu c. Euskadi (c. Països Bàltics)</t>
  </si>
  <si>
    <t>026L01</t>
  </si>
  <si>
    <t>026L02</t>
  </si>
  <si>
    <t>084L03</t>
  </si>
  <si>
    <t>092L01</t>
  </si>
  <si>
    <t>SUPERFÍCIE</t>
  </si>
  <si>
    <t>Ronda de Rafael Estrany, 36   (*)</t>
  </si>
  <si>
    <t>APARCAMENT</t>
  </si>
  <si>
    <t xml:space="preserve">1.1.- OFICINES, NAUS I LOCALS </t>
  </si>
  <si>
    <t>1.2.- APARCAMENTS</t>
  </si>
  <si>
    <r>
      <t xml:space="preserve">    Planta Primera - Oficina 1 -</t>
    </r>
    <r>
      <rPr>
        <sz val="8"/>
        <rFont val="Verdana"/>
        <family val="2"/>
      </rPr>
      <t xml:space="preserve"> OFFICE COMUNITARI</t>
    </r>
  </si>
  <si>
    <r>
      <t xml:space="preserve">    Planta Primera - Oficina 4 -</t>
    </r>
    <r>
      <rPr>
        <sz val="8"/>
        <rFont val="Verdana"/>
        <family val="2"/>
      </rPr>
      <t xml:space="preserve"> ARXIU PUMSA</t>
    </r>
  </si>
  <si>
    <t>APARCAMENTS DESTINATS A ROTACIÓ/ABONATS</t>
  </si>
  <si>
    <t xml:space="preserve">    Local 0.05.01</t>
  </si>
  <si>
    <t>Local c. Pacheco, 97 Planta baixa</t>
  </si>
  <si>
    <t>Local c. Sant Simó, 15 bis, Planta baixa</t>
  </si>
  <si>
    <t xml:space="preserve">    Local Comercial (planta Baixa i planta -1)</t>
  </si>
  <si>
    <t>Local c. Pujol, 40 (Finca Sant Cristòfol, 10) Pl. Baixa+ Pl -1</t>
  </si>
  <si>
    <t>Local c. Vasco Nuñez de Balboa, 10-12 (Equipament)</t>
  </si>
  <si>
    <t xml:space="preserve">    Local 3.11.01</t>
  </si>
  <si>
    <t xml:space="preserve">    Local 3.11.02</t>
  </si>
  <si>
    <t>Pl. La Flor, 17</t>
  </si>
  <si>
    <t xml:space="preserve">    Local 0.05.02</t>
  </si>
  <si>
    <t xml:space="preserve">    Local 1.04 (planta primera i planta baixa)</t>
  </si>
  <si>
    <t>"El Tabalet" (c. Alarona, 2)</t>
  </si>
  <si>
    <t>Edifici de Vidre (c/ Pablo Iglesias, 63)</t>
  </si>
  <si>
    <t xml:space="preserve">    Planta primera - Locals 10 i 11</t>
  </si>
  <si>
    <t xml:space="preserve">    Planta Segunda</t>
  </si>
  <si>
    <t>(Imports sense IVA)</t>
  </si>
  <si>
    <t>Nau c. Bobinadora, 93 n11</t>
  </si>
  <si>
    <t>020L04</t>
  </si>
  <si>
    <t>Masia Can Trissac de Dalt</t>
  </si>
  <si>
    <t>023L03</t>
  </si>
  <si>
    <t xml:space="preserve">    Planta Baixa NAU 1, 2 i 3</t>
  </si>
  <si>
    <t>046L51</t>
  </si>
  <si>
    <t>047L02</t>
  </si>
  <si>
    <t>059L03</t>
  </si>
  <si>
    <t>Nau Cabot i Barba</t>
  </si>
  <si>
    <t>Local c. Churruca, 84</t>
  </si>
  <si>
    <t>083L03</t>
  </si>
  <si>
    <t>Edifici Colla Castellera (c. Herrera, 59)</t>
  </si>
  <si>
    <t>Local Pl. de la Flor, 7 Baix 1 (c. La Boixa, 24)</t>
  </si>
  <si>
    <t>Torre Palauet (Ronda President Tarradelles, 95)</t>
  </si>
  <si>
    <t>Local Baixada Escaletes, 3-5</t>
  </si>
  <si>
    <t>Local c. Dinamarca, 10</t>
  </si>
  <si>
    <t>067L01</t>
  </si>
  <si>
    <t>059L04</t>
  </si>
  <si>
    <t>Local c. Blai Parera</t>
  </si>
  <si>
    <t>Local 6C (Ronda Barceló,  73A)</t>
  </si>
  <si>
    <t>Local 6D (Ronda Barceló, 73B)</t>
  </si>
  <si>
    <t>Local 6E (Ronda Barceló, 77A)</t>
  </si>
  <si>
    <t>048H01</t>
  </si>
  <si>
    <t>Nau Manteniment (c. Comandaran, 1 (Valldeix))</t>
  </si>
  <si>
    <t>APARCAMENTS VINCULATS AL DIPÒSIT DE VEHICLES</t>
  </si>
  <si>
    <t>Parc del Palau (c. de las Siete Partidas, 35)</t>
  </si>
  <si>
    <t xml:space="preserve">Ronda Rafael Estrany </t>
  </si>
  <si>
    <t>SECTOR O POLÍGON DE PROCEDÈNCIA</t>
  </si>
  <si>
    <t>URBANITZATS  (SOLARS)</t>
  </si>
  <si>
    <t xml:space="preserve">GIBRALTAR </t>
  </si>
  <si>
    <t>c/Gibraltar 3-13</t>
  </si>
  <si>
    <t>PMU 02 LLÀNTIA</t>
  </si>
  <si>
    <t>Parcel·la A - ALELLA 1                                                      LA LLÀNTIA</t>
  </si>
  <si>
    <t>c/Alella 1-3</t>
  </si>
  <si>
    <t>Parcel·la C - ALELLA 2                                                    LA LLÀNTIA</t>
  </si>
  <si>
    <t>c/Alella 2-Llevantina 15</t>
  </si>
  <si>
    <t>PMU 02 LLÀNTIA: UA 63 LLEVANTINA-MASNOU</t>
  </si>
  <si>
    <t>Llevantina, 13</t>
  </si>
  <si>
    <t>C/ Llevantina, 13</t>
  </si>
  <si>
    <t>UA-89d</t>
  </si>
  <si>
    <t>Avda. E. Lluch, 11</t>
  </si>
  <si>
    <t>c/Floridablanca,101</t>
  </si>
  <si>
    <t>PENDENT D'URBANITZACIÓ</t>
  </si>
  <si>
    <t>UAd83 LEPANT-CHURRUCA /EL RENGLE</t>
  </si>
  <si>
    <t>c/Churruca, 1-15</t>
  </si>
  <si>
    <t>PMU-11 IVECO-RENFE-FARINERA</t>
  </si>
  <si>
    <t>PP CAN SERRA</t>
  </si>
  <si>
    <t>CAN CRUZATE ( 5 FINQUES)</t>
  </si>
  <si>
    <t xml:space="preserve">SOL URBÀ ALTRES situacions </t>
  </si>
  <si>
    <t>SECTOR C1  -  Cirera Nord</t>
  </si>
  <si>
    <t>c/ Lluís Viladevall, 16 SUELO</t>
  </si>
  <si>
    <t>MPPG EL SORRALL</t>
  </si>
  <si>
    <t>Finca Torre Palauet (catalogada)</t>
  </si>
  <si>
    <t>% resta finca INTERIOR ILLA</t>
  </si>
  <si>
    <t>Gravina, 26 (Q)</t>
  </si>
  <si>
    <t>1.4.- TERRENYS I SOLARS</t>
  </si>
  <si>
    <t>SOL NO URBÀ</t>
  </si>
  <si>
    <t>NOM</t>
  </si>
  <si>
    <t>adreça CADASTRAL</t>
  </si>
  <si>
    <t>PENDENT PLANEJAMENT</t>
  </si>
  <si>
    <t>PATRIMONI DE PUMSA</t>
  </si>
  <si>
    <t>SECTOR EL RENGLE</t>
  </si>
  <si>
    <t>Local comunitari c. Carlemany</t>
  </si>
  <si>
    <t xml:space="preserve">    Traster (soterrani) -1.4.2</t>
  </si>
  <si>
    <t>050L02</t>
  </si>
  <si>
    <t>Centre de Serveis Logístics (ADSCRIPCIÓ AJUNTAMENT)</t>
  </si>
  <si>
    <t>Passeig de Marina, s/n (adscripcio)</t>
  </si>
  <si>
    <t>C-2 "CAN SOLERET"</t>
  </si>
  <si>
    <t>% Parcel·la I.2 -  HERRERA</t>
  </si>
  <si>
    <t>Parcel·la A- CHURRUCA</t>
  </si>
  <si>
    <t>Parcel·la  5.2</t>
  </si>
  <si>
    <t>Parcel·la 9.1</t>
  </si>
  <si>
    <t>Parcel·la 10</t>
  </si>
  <si>
    <t xml:space="preserve">Parcel·la 15 -  CAN SERRA </t>
  </si>
  <si>
    <t xml:space="preserve">% Parcel·la sector C1 </t>
  </si>
  <si>
    <t>PP TURONS E</t>
  </si>
  <si>
    <t>Parcel·la 1 (DS Afores)</t>
  </si>
  <si>
    <t>Parcel·la 2 (Poligon 25)</t>
  </si>
  <si>
    <t>Parcel·la 29 (Poligon 25)</t>
  </si>
  <si>
    <t xml:space="preserve">% Parcel·la 1.1b - ERNEST LLUCH </t>
  </si>
  <si>
    <t>UA-84 EIX HERRERA - POLÍGON 1</t>
  </si>
  <si>
    <t>PMU-06 CAN CRUZATE</t>
  </si>
  <si>
    <t>Parcel·la equipament A-2  (adscripcio)</t>
  </si>
  <si>
    <t>Porció de viari en cul de sac  (adscripcio)</t>
  </si>
  <si>
    <t>COMPRA</t>
  </si>
  <si>
    <t>Rust c/ de comadaran, s/n</t>
  </si>
  <si>
    <t>VALLDEIX (Poligon 3 - Parcel·la 13 i 14)</t>
  </si>
  <si>
    <t>Av. Maresme, 94</t>
  </si>
  <si>
    <t>Av. Maresme, 110</t>
  </si>
  <si>
    <t>Av. Maresme, 54</t>
  </si>
  <si>
    <t>C/ Palau, 37</t>
  </si>
  <si>
    <t>C/ Palau, 35</t>
  </si>
  <si>
    <t>C/ Palau, 31</t>
  </si>
  <si>
    <t>C/ El Carreró, 26</t>
  </si>
  <si>
    <t>C/ El Carreró, 28</t>
  </si>
  <si>
    <t>Edifici c. Sant Simó, 17</t>
  </si>
  <si>
    <t>Edifici Passeig de Marina (c. Jaume Vicens Vives, 109)</t>
  </si>
  <si>
    <t>(Informació Font: Àrea Gestió de Patrimoni. Data Informació: 30/04/2023)</t>
  </si>
  <si>
    <t>"La Llàntia" (c. La Boixa, 19,97)</t>
  </si>
  <si>
    <t>057L04</t>
  </si>
  <si>
    <t>C/Monturiol, 30-32</t>
  </si>
  <si>
    <t>023L02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</si>
</sst>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_ ;\-#,##0\ "/>
    <numFmt numFmtId="166" formatCode="0&quot; m2&quot;"/>
    <numFmt numFmtId="167" formatCode="#,##0_ ;[Red]\-#,##0\ "/>
    <numFmt numFmtId="168" formatCode="#,##0\ &quot;m2&quot;"/>
    <numFmt numFmtId="172" formatCode="_(* #,##0\ &quot;pta&quot;_);_(* \(#,##0\ &quot;pta&quot;\);_(* &quot;-&quot;??\ &quot;pta&quot;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name val="Verdana"/>
      <family val="2"/>
    </font>
    <font>
      <b/>
      <sz val="9"/>
      <color theme="0"/>
      <name val="Verdana"/>
      <family val="2"/>
    </font>
    <font>
      <sz val="8"/>
      <name val="Verdana"/>
      <family val="2"/>
    </font>
    <font>
      <sz val="7"/>
      <name val="Verdana"/>
      <family val="2"/>
    </font>
    <font>
      <sz val="7"/>
      <color theme="0"/>
      <name val="Verdana"/>
      <family val="2"/>
    </font>
    <font>
      <sz val="7"/>
      <color theme="1"/>
      <name val="Verdana"/>
      <family val="2"/>
    </font>
    <font>
      <sz val="8"/>
      <color rgb="FF000000"/>
      <name val="Verdana"/>
      <family val="2"/>
    </font>
    <font>
      <sz val="9"/>
      <color rgb="FF000000"/>
      <name val="Verdana"/>
      <family val="2"/>
    </font>
    <font>
      <sz val="10"/>
      <name val="Verdana"/>
      <family val="2"/>
    </font>
    <font>
      <sz val="10"/>
      <color rgb="FF000000"/>
      <name val="Verdana"/>
      <family val="2"/>
    </font>
    <font>
      <sz val="8"/>
      <color theme="1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1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9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sz val="11"/>
      <color theme="1"/>
      <name val="Arial"/>
      <family val="2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1"/>
      <color rgb="FF3F3F76"/>
      <name val="Agency FB"/>
      <family val="2"/>
    </font>
    <font>
      <sz val="11"/>
      <color theme="1"/>
      <name val="Tahoma"/>
      <family val="2"/>
    </font>
    <font>
      <sz val="10"/>
      <name val="Calibri"/>
      <family val="1"/>
    </font>
    <font>
      <sz val="11"/>
      <color indexed="8"/>
      <name val="Calibri"/>
      <family val="2"/>
    </font>
    <font>
      <b/>
      <sz val="14"/>
      <name val="Verdana"/>
      <family val="2"/>
    </font>
    <font>
      <b/>
      <sz val="12"/>
      <name val="Verdana"/>
      <family val="2"/>
    </font>
    <font>
      <sz val="9"/>
      <color theme="0"/>
      <name val="Verdana"/>
      <family val="2"/>
    </font>
    <font>
      <b/>
      <sz val="9"/>
      <color theme="1"/>
      <name val="Verdana"/>
      <family val="2"/>
    </font>
    <font>
      <sz val="7"/>
      <color rgb="FFFF0000"/>
      <name val="Verdana"/>
      <family val="2"/>
    </font>
    <font>
      <sz val="12"/>
      <color theme="1"/>
      <name val="Verdana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</fills>
  <borders count="66">
    <border>
      <left/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auto="1"/>
      </left>
      <right/>
      <top style="medium">
        <color theme="0"/>
      </top>
      <bottom/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theme="0" tint="-0.499984740745262"/>
      </top>
      <bottom style="thin">
        <color indexed="64"/>
      </bottom>
      <diagonal/>
    </border>
  </borders>
  <cellStyleXfs count="30">
    <xf numFmtId="0" fontId="0" fillId="0" borderId="0"/>
    <xf numFmtId="164" fontId="1" fillId="0" borderId="0" applyFont="0" applyFill="0" applyBorder="0" applyAlignment="0" applyProtection="0"/>
    <xf numFmtId="0" fontId="17" fillId="0" borderId="0"/>
    <xf numFmtId="0" fontId="17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17" fillId="0" borderId="0"/>
    <xf numFmtId="0" fontId="24" fillId="6" borderId="0" applyNumberFormat="0" applyBorder="0" applyAlignment="0" applyProtection="0"/>
    <xf numFmtId="0" fontId="25" fillId="5" borderId="35" applyNumberFormat="0" applyAlignment="0" applyProtection="0"/>
    <xf numFmtId="0" fontId="26" fillId="4" borderId="35" applyNumberFormat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3" fillId="0" borderId="0"/>
    <xf numFmtId="0" fontId="17" fillId="0" borderId="0"/>
    <xf numFmtId="0" fontId="27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9" fontId="1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7" fillId="0" borderId="0" applyFont="0" applyFill="0" applyBorder="0" applyAlignment="0" applyProtection="0"/>
    <xf numFmtId="172" fontId="17" fillId="0" borderId="0" applyFont="0" applyFill="0" applyBorder="0" applyAlignment="0" applyProtection="0"/>
  </cellStyleXfs>
  <cellXfs count="162">
    <xf numFmtId="0" fontId="0" fillId="0" borderId="0" xfId="0"/>
    <xf numFmtId="0" fontId="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readingOrder="1"/>
    </xf>
    <xf numFmtId="0" fontId="14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6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" fillId="0" borderId="29" xfId="0" applyFont="1" applyBorder="1" applyAlignment="1">
      <alignment vertical="center"/>
    </xf>
    <xf numFmtId="0" fontId="3" fillId="0" borderId="0" xfId="0" applyFont="1" applyAlignment="1">
      <alignment horizontal="center" vertical="center" wrapText="1" readingOrder="1"/>
    </xf>
    <xf numFmtId="0" fontId="10" fillId="3" borderId="34" xfId="0" applyFont="1" applyFill="1" applyBorder="1" applyAlignment="1">
      <alignment horizontal="right" vertical="center" wrapText="1" readingOrder="1"/>
    </xf>
    <xf numFmtId="165" fontId="4" fillId="2" borderId="22" xfId="1" applyNumberFormat="1" applyFont="1" applyFill="1" applyBorder="1" applyAlignment="1">
      <alignment horizontal="right" vertical="center"/>
    </xf>
    <xf numFmtId="0" fontId="9" fillId="3" borderId="34" xfId="0" applyFont="1" applyFill="1" applyBorder="1" applyAlignment="1">
      <alignment horizontal="right" vertical="center" wrapText="1" readingOrder="1"/>
    </xf>
    <xf numFmtId="0" fontId="11" fillId="0" borderId="2" xfId="0" applyFont="1" applyBorder="1" applyAlignment="1">
      <alignment horizontal="left" vertical="center"/>
    </xf>
    <xf numFmtId="0" fontId="2" fillId="0" borderId="29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6" fontId="12" fillId="0" borderId="0" xfId="0" applyNumberFormat="1" applyFont="1" applyAlignment="1">
      <alignment horizontal="right" vertical="center" wrapText="1" readingOrder="1"/>
    </xf>
    <xf numFmtId="0" fontId="16" fillId="0" borderId="0" xfId="0" applyFont="1" applyAlignment="1">
      <alignment horizontal="right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4" fillId="0" borderId="2" xfId="0" applyFont="1" applyBorder="1" applyAlignment="1">
      <alignment horizontal="left" vertical="center"/>
    </xf>
    <xf numFmtId="0" fontId="20" fillId="0" borderId="0" xfId="0" applyFont="1"/>
    <xf numFmtId="0" fontId="13" fillId="0" borderId="0" xfId="0" applyFont="1" applyAlignment="1">
      <alignment horizontal="right" vertical="center"/>
    </xf>
    <xf numFmtId="0" fontId="22" fillId="2" borderId="31" xfId="0" applyFont="1" applyFill="1" applyBorder="1" applyAlignment="1">
      <alignment horizontal="right" vertical="top" wrapText="1" readingOrder="1"/>
    </xf>
    <xf numFmtId="0" fontId="7" fillId="0" borderId="33" xfId="0" applyFont="1" applyBorder="1" applyAlignment="1">
      <alignment horizontal="right" vertical="center" wrapText="1" readingOrder="1"/>
    </xf>
    <xf numFmtId="0" fontId="7" fillId="0" borderId="0" xfId="0" applyFont="1" applyAlignment="1">
      <alignment horizontal="right" vertical="center" wrapText="1" readingOrder="1"/>
    </xf>
    <xf numFmtId="0" fontId="30" fillId="0" borderId="29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168" fontId="14" fillId="0" borderId="18" xfId="0" applyNumberFormat="1" applyFont="1" applyBorder="1" applyAlignment="1">
      <alignment horizontal="right" vertical="center"/>
    </xf>
    <xf numFmtId="0" fontId="11" fillId="0" borderId="38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168" fontId="11" fillId="0" borderId="13" xfId="0" applyNumberFormat="1" applyFont="1" applyBorder="1" applyAlignment="1">
      <alignment horizontal="right" vertical="center"/>
    </xf>
    <xf numFmtId="0" fontId="11" fillId="0" borderId="19" xfId="0" applyFont="1" applyBorder="1" applyAlignment="1">
      <alignment horizontal="center" vertical="center"/>
    </xf>
    <xf numFmtId="0" fontId="11" fillId="0" borderId="37" xfId="0" applyFont="1" applyBorder="1" applyAlignment="1">
      <alignment vertical="center"/>
    </xf>
    <xf numFmtId="168" fontId="11" fillId="0" borderId="9" xfId="0" applyNumberFormat="1" applyFont="1" applyBorder="1" applyAlignment="1">
      <alignment horizontal="right" vertical="center"/>
    </xf>
    <xf numFmtId="0" fontId="11" fillId="0" borderId="3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168" fontId="11" fillId="0" borderId="16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168" fontId="11" fillId="0" borderId="20" xfId="0" applyNumberFormat="1" applyFont="1" applyBorder="1" applyAlignment="1">
      <alignment horizontal="right" vertical="center"/>
    </xf>
    <xf numFmtId="0" fontId="11" fillId="0" borderId="8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20" fillId="0" borderId="29" xfId="0" applyFont="1" applyBorder="1" applyAlignment="1">
      <alignment vertical="center"/>
    </xf>
    <xf numFmtId="0" fontId="20" fillId="0" borderId="0" xfId="0" applyFont="1" applyAlignment="1">
      <alignment vertical="center"/>
    </xf>
    <xf numFmtId="49" fontId="33" fillId="0" borderId="18" xfId="0" applyNumberFormat="1" applyFont="1" applyBorder="1" applyAlignment="1">
      <alignment horizontal="center" vertical="center"/>
    </xf>
    <xf numFmtId="49" fontId="33" fillId="0" borderId="42" xfId="0" applyNumberFormat="1" applyFont="1" applyBorder="1" applyAlignment="1">
      <alignment horizontal="center" vertical="center" wrapText="1"/>
    </xf>
    <xf numFmtId="49" fontId="33" fillId="0" borderId="43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3" fillId="0" borderId="21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/>
    </xf>
    <xf numFmtId="49" fontId="20" fillId="0" borderId="39" xfId="0" applyNumberFormat="1" applyFont="1" applyBorder="1" applyAlignment="1">
      <alignment horizontal="center" vertical="center" wrapText="1"/>
    </xf>
    <xf numFmtId="49" fontId="15" fillId="0" borderId="20" xfId="0" applyNumberFormat="1" applyFont="1" applyBorder="1" applyAlignment="1">
      <alignment horizontal="center" vertical="center"/>
    </xf>
    <xf numFmtId="49" fontId="20" fillId="0" borderId="44" xfId="0" applyNumberFormat="1" applyFont="1" applyBorder="1" applyAlignment="1">
      <alignment horizontal="center" vertical="center"/>
    </xf>
    <xf numFmtId="49" fontId="20" fillId="0" borderId="45" xfId="0" applyNumberFormat="1" applyFont="1" applyBorder="1" applyAlignment="1">
      <alignment horizontal="center" vertical="center"/>
    </xf>
    <xf numFmtId="49" fontId="33" fillId="0" borderId="46" xfId="0" applyNumberFormat="1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/>
    </xf>
    <xf numFmtId="0" fontId="20" fillId="0" borderId="28" xfId="0" applyFont="1" applyBorder="1" applyAlignment="1">
      <alignment horizontal="center" wrapText="1"/>
    </xf>
    <xf numFmtId="0" fontId="20" fillId="0" borderId="28" xfId="0" applyFont="1" applyBorder="1" applyAlignment="1">
      <alignment horizontal="center"/>
    </xf>
    <xf numFmtId="49" fontId="33" fillId="0" borderId="48" xfId="0" applyNumberFormat="1" applyFont="1" applyBorder="1" applyAlignment="1">
      <alignment horizontal="center" vertical="center"/>
    </xf>
    <xf numFmtId="49" fontId="20" fillId="0" borderId="48" xfId="0" applyNumberFormat="1" applyFont="1" applyBorder="1" applyAlignment="1">
      <alignment horizontal="center" vertical="center"/>
    </xf>
    <xf numFmtId="49" fontId="20" fillId="0" borderId="52" xfId="0" applyNumberFormat="1" applyFont="1" applyBorder="1" applyAlignment="1">
      <alignment horizontal="center" vertical="center"/>
    </xf>
    <xf numFmtId="49" fontId="33" fillId="0" borderId="55" xfId="0" applyNumberFormat="1" applyFont="1" applyBorder="1" applyAlignment="1">
      <alignment horizontal="center" vertical="center"/>
    </xf>
    <xf numFmtId="49" fontId="20" fillId="0" borderId="54" xfId="0" applyNumberFormat="1" applyFont="1" applyBorder="1" applyAlignment="1">
      <alignment horizontal="center" vertical="center"/>
    </xf>
    <xf numFmtId="49" fontId="20" fillId="0" borderId="57" xfId="0" applyNumberFormat="1" applyFont="1" applyBorder="1" applyAlignment="1">
      <alignment horizontal="center" vertical="center"/>
    </xf>
    <xf numFmtId="49" fontId="33" fillId="0" borderId="58" xfId="0" applyNumberFormat="1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 wrapText="1"/>
    </xf>
    <xf numFmtId="49" fontId="20" fillId="0" borderId="60" xfId="0" applyNumberFormat="1" applyFont="1" applyBorder="1" applyAlignment="1">
      <alignment horizontal="center" vertical="center" wrapText="1"/>
    </xf>
    <xf numFmtId="0" fontId="20" fillId="0" borderId="29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wrapText="1"/>
    </xf>
    <xf numFmtId="0" fontId="20" fillId="0" borderId="48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33" fillId="0" borderId="56" xfId="0" applyFont="1" applyBorder="1" applyAlignment="1">
      <alignment horizontal="center" vertical="center" wrapText="1"/>
    </xf>
    <xf numFmtId="49" fontId="33" fillId="0" borderId="30" xfId="0" applyNumberFormat="1" applyFont="1" applyBorder="1" applyAlignment="1">
      <alignment horizontal="center" vertical="center" wrapText="1"/>
    </xf>
    <xf numFmtId="49" fontId="20" fillId="0" borderId="40" xfId="0" applyNumberFormat="1" applyFont="1" applyBorder="1" applyAlignment="1">
      <alignment horizontal="center" vertical="center"/>
    </xf>
    <xf numFmtId="49" fontId="33" fillId="0" borderId="30" xfId="0" applyNumberFormat="1" applyFont="1" applyBorder="1" applyAlignment="1">
      <alignment horizontal="center" vertical="center"/>
    </xf>
    <xf numFmtId="49" fontId="15" fillId="0" borderId="46" xfId="0" applyNumberFormat="1" applyFont="1" applyBorder="1" applyAlignment="1">
      <alignment horizontal="center" vertical="center"/>
    </xf>
    <xf numFmtId="49" fontId="20" fillId="0" borderId="45" xfId="0" applyNumberFormat="1" applyFont="1" applyBorder="1" applyAlignment="1">
      <alignment horizontal="center" vertical="center" wrapText="1"/>
    </xf>
    <xf numFmtId="0" fontId="33" fillId="0" borderId="28" xfId="0" applyFont="1" applyBorder="1"/>
    <xf numFmtId="0" fontId="33" fillId="0" borderId="53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11" fillId="0" borderId="41" xfId="0" applyFont="1" applyBorder="1" applyAlignment="1">
      <alignment vertical="center"/>
    </xf>
    <xf numFmtId="168" fontId="11" fillId="0" borderId="41" xfId="0" applyNumberFormat="1" applyFont="1" applyBorder="1" applyAlignment="1">
      <alignment horizontal="right" vertical="center"/>
    </xf>
    <xf numFmtId="0" fontId="6" fillId="0" borderId="41" xfId="0" applyFont="1" applyBorder="1" applyAlignment="1">
      <alignment horizontal="center" vertical="center"/>
    </xf>
    <xf numFmtId="0" fontId="14" fillId="0" borderId="41" xfId="0" applyFont="1" applyBorder="1" applyAlignment="1">
      <alignment vertical="center"/>
    </xf>
    <xf numFmtId="168" fontId="14" fillId="0" borderId="41" xfId="0" applyNumberFormat="1" applyFont="1" applyBorder="1" applyAlignment="1">
      <alignment horizontal="right" vertical="center"/>
    </xf>
    <xf numFmtId="0" fontId="11" fillId="0" borderId="27" xfId="0" applyFont="1" applyBorder="1" applyAlignment="1">
      <alignment horizontal="center" vertical="center"/>
    </xf>
    <xf numFmtId="168" fontId="11" fillId="0" borderId="27" xfId="0" applyNumberFormat="1" applyFont="1" applyBorder="1" applyAlignment="1">
      <alignment horizontal="right" vertical="center"/>
    </xf>
    <xf numFmtId="0" fontId="20" fillId="0" borderId="3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wrapText="1"/>
    </xf>
    <xf numFmtId="49" fontId="33" fillId="0" borderId="51" xfId="0" applyNumberFormat="1" applyFont="1" applyBorder="1" applyAlignment="1">
      <alignment horizontal="center" vertical="center" wrapText="1"/>
    </xf>
    <xf numFmtId="0" fontId="18" fillId="0" borderId="50" xfId="0" applyFont="1" applyBorder="1" applyAlignment="1">
      <alignment vertical="center" wrapText="1"/>
    </xf>
    <xf numFmtId="49" fontId="33" fillId="0" borderId="42" xfId="0" applyNumberFormat="1" applyFont="1" applyBorder="1" applyAlignment="1">
      <alignment horizontal="center" vertical="center"/>
    </xf>
    <xf numFmtId="49" fontId="20" fillId="0" borderId="61" xfId="0" applyNumberFormat="1" applyFont="1" applyBorder="1" applyAlignment="1">
      <alignment horizontal="center" vertical="center"/>
    </xf>
    <xf numFmtId="49" fontId="33" fillId="0" borderId="40" xfId="0" applyNumberFormat="1" applyFont="1" applyBorder="1" applyAlignment="1">
      <alignment horizontal="center" vertical="center" wrapText="1"/>
    </xf>
    <xf numFmtId="49" fontId="20" fillId="0" borderId="55" xfId="0" applyNumberFormat="1" applyFont="1" applyBorder="1" applyAlignment="1">
      <alignment horizontal="center" vertical="center" wrapText="1"/>
    </xf>
    <xf numFmtId="0" fontId="36" fillId="0" borderId="0" xfId="0" applyFont="1"/>
    <xf numFmtId="44" fontId="36" fillId="0" borderId="0" xfId="0" applyNumberFormat="1" applyFont="1"/>
    <xf numFmtId="44" fontId="16" fillId="0" borderId="0" xfId="0" applyNumberFormat="1" applyFont="1"/>
    <xf numFmtId="44" fontId="2" fillId="0" borderId="0" xfId="0" applyNumberFormat="1" applyFont="1" applyAlignment="1">
      <alignment horizontal="right" vertical="center"/>
    </xf>
    <xf numFmtId="0" fontId="18" fillId="0" borderId="62" xfId="0" applyFont="1" applyBorder="1" applyAlignment="1">
      <alignment horizontal="right" vertical="center"/>
    </xf>
    <xf numFmtId="0" fontId="18" fillId="0" borderId="63" xfId="0" applyFont="1" applyBorder="1" applyAlignment="1">
      <alignment horizontal="right" vertical="center"/>
    </xf>
    <xf numFmtId="0" fontId="3" fillId="3" borderId="34" xfId="0" applyFont="1" applyFill="1" applyBorder="1" applyAlignment="1">
      <alignment horizontal="right" vertical="center" wrapText="1" readingOrder="1"/>
    </xf>
    <xf numFmtId="0" fontId="22" fillId="2" borderId="32" xfId="0" applyFont="1" applyFill="1" applyBorder="1" applyAlignment="1">
      <alignment horizontal="center" vertical="center" wrapText="1" readingOrder="1"/>
    </xf>
    <xf numFmtId="0" fontId="10" fillId="3" borderId="64" xfId="0" applyFont="1" applyFill="1" applyBorder="1" applyAlignment="1">
      <alignment horizontal="right" vertical="center" wrapText="1" readingOrder="1"/>
    </xf>
    <xf numFmtId="0" fontId="10" fillId="3" borderId="0" xfId="0" applyFont="1" applyFill="1" applyAlignment="1">
      <alignment horizontal="right" vertical="center" wrapText="1" readingOrder="1"/>
    </xf>
    <xf numFmtId="0" fontId="9" fillId="3" borderId="0" xfId="0" applyFont="1" applyFill="1" applyAlignment="1">
      <alignment horizontal="right" vertical="center" wrapText="1" readingOrder="1"/>
    </xf>
    <xf numFmtId="0" fontId="6" fillId="0" borderId="65" xfId="0" applyFont="1" applyBorder="1" applyAlignment="1">
      <alignment horizontal="center" vertical="center"/>
    </xf>
    <xf numFmtId="0" fontId="2" fillId="0" borderId="65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166" fontId="11" fillId="0" borderId="0" xfId="0" applyNumberFormat="1" applyFont="1" applyAlignment="1">
      <alignment horizontal="right" vertical="center" wrapText="1" readingOrder="1"/>
    </xf>
    <xf numFmtId="0" fontId="19" fillId="2" borderId="23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167" fontId="19" fillId="2" borderId="28" xfId="0" applyNumberFormat="1" applyFont="1" applyFill="1" applyBorder="1" applyAlignment="1">
      <alignment horizontal="center" vertical="center" wrapText="1"/>
    </xf>
    <xf numFmtId="167" fontId="19" fillId="2" borderId="27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22" fillId="2" borderId="1" xfId="0" applyFont="1" applyFill="1" applyBorder="1" applyAlignment="1">
      <alignment horizontal="center" vertical="center" readingOrder="1"/>
    </xf>
    <xf numFmtId="0" fontId="22" fillId="2" borderId="0" xfId="0" applyFont="1" applyFill="1" applyAlignment="1">
      <alignment horizontal="center" vertical="center" readingOrder="1"/>
    </xf>
    <xf numFmtId="167" fontId="32" fillId="2" borderId="28" xfId="0" applyNumberFormat="1" applyFont="1" applyFill="1" applyBorder="1" applyAlignment="1">
      <alignment horizontal="center" vertical="center" wrapText="1"/>
    </xf>
    <xf numFmtId="167" fontId="32" fillId="2" borderId="27" xfId="0" applyNumberFormat="1" applyFont="1" applyFill="1" applyBorder="1" applyAlignment="1">
      <alignment horizontal="center" vertical="center" wrapText="1"/>
    </xf>
    <xf numFmtId="0" fontId="18" fillId="0" borderId="47" xfId="0" applyFont="1" applyBorder="1" applyAlignment="1">
      <alignment vertical="center" wrapText="1"/>
    </xf>
    <xf numFmtId="0" fontId="18" fillId="0" borderId="49" xfId="0" applyFont="1" applyBorder="1" applyAlignment="1">
      <alignment vertical="center" wrapText="1"/>
    </xf>
    <xf numFmtId="0" fontId="18" fillId="0" borderId="50" xfId="0" applyFont="1" applyBorder="1" applyAlignment="1">
      <alignment vertical="center" wrapText="1"/>
    </xf>
    <xf numFmtId="0" fontId="18" fillId="0" borderId="47" xfId="0" applyFont="1" applyBorder="1" applyAlignment="1">
      <alignment horizontal="center" vertical="top" wrapText="1"/>
    </xf>
    <xf numFmtId="0" fontId="18" fillId="0" borderId="49" xfId="0" applyFont="1" applyBorder="1" applyAlignment="1">
      <alignment horizontal="center" vertical="top" wrapText="1"/>
    </xf>
    <xf numFmtId="0" fontId="18" fillId="0" borderId="50" xfId="0" applyFont="1" applyBorder="1" applyAlignment="1">
      <alignment horizontal="center" vertical="top" wrapText="1"/>
    </xf>
    <xf numFmtId="0" fontId="18" fillId="0" borderId="47" xfId="0" applyFont="1" applyBorder="1" applyAlignment="1">
      <alignment vertical="top" wrapText="1"/>
    </xf>
    <xf numFmtId="0" fontId="18" fillId="0" borderId="49" xfId="0" applyFont="1" applyBorder="1" applyAlignment="1">
      <alignment vertical="top" wrapText="1"/>
    </xf>
    <xf numFmtId="0" fontId="18" fillId="0" borderId="50" xfId="0" applyFont="1" applyBorder="1" applyAlignment="1">
      <alignment vertical="top" wrapText="1"/>
    </xf>
    <xf numFmtId="0" fontId="20" fillId="0" borderId="2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</cellXfs>
  <cellStyles count="30">
    <cellStyle name="20% - Énfasis3 2" xfId="9" xr:uid="{00000000-0005-0000-0000-000000000000}"/>
    <cellStyle name="Cálculo 2" xfId="10" xr:uid="{00000000-0005-0000-0000-000001000000}"/>
    <cellStyle name="Entrada 2" xfId="11" xr:uid="{00000000-0005-0000-0000-000002000000}"/>
    <cellStyle name="Euro" xfId="12" xr:uid="{00000000-0005-0000-0000-000003000000}"/>
    <cellStyle name="Millares" xfId="1" builtinId="3"/>
    <cellStyle name="Moneda 2" xfId="5" xr:uid="{00000000-0005-0000-0000-000006000000}"/>
    <cellStyle name="Moneda 2 2" xfId="13" xr:uid="{00000000-0005-0000-0000-000007000000}"/>
    <cellStyle name="Moneda 3" xfId="4" xr:uid="{00000000-0005-0000-0000-000008000000}"/>
    <cellStyle name="Moneda 3 2" xfId="14" xr:uid="{00000000-0005-0000-0000-000009000000}"/>
    <cellStyle name="Normal" xfId="0" builtinId="0"/>
    <cellStyle name="Normal 10" xfId="15" xr:uid="{00000000-0005-0000-0000-00000B000000}"/>
    <cellStyle name="Normal 11" xfId="8" xr:uid="{00000000-0005-0000-0000-00000C000000}"/>
    <cellStyle name="Normal 12" xfId="3" xr:uid="{00000000-0005-0000-0000-00000D000000}"/>
    <cellStyle name="Normal 12 2" xfId="16" xr:uid="{00000000-0005-0000-0000-00000E000000}"/>
    <cellStyle name="Normal 13" xfId="17" xr:uid="{00000000-0005-0000-0000-00000F000000}"/>
    <cellStyle name="Normal 14" xfId="6" xr:uid="{00000000-0005-0000-0000-000010000000}"/>
    <cellStyle name="Normal 2" xfId="18" xr:uid="{00000000-0005-0000-0000-000011000000}"/>
    <cellStyle name="Normal 2 2" xfId="2" xr:uid="{00000000-0005-0000-0000-000012000000}"/>
    <cellStyle name="Normal 3" xfId="19" xr:uid="{00000000-0005-0000-0000-000013000000}"/>
    <cellStyle name="Normal 4" xfId="20" xr:uid="{00000000-0005-0000-0000-000014000000}"/>
    <cellStyle name="Normal 5" xfId="21" xr:uid="{00000000-0005-0000-0000-000015000000}"/>
    <cellStyle name="Normal 6" xfId="22" xr:uid="{00000000-0005-0000-0000-000016000000}"/>
    <cellStyle name="Normal 7" xfId="23" xr:uid="{00000000-0005-0000-0000-000017000000}"/>
    <cellStyle name="Normal 8" xfId="24" xr:uid="{00000000-0005-0000-0000-000018000000}"/>
    <cellStyle name="Normal 9" xfId="25" xr:uid="{00000000-0005-0000-0000-000019000000}"/>
    <cellStyle name="Porcentaje 2" xfId="7" xr:uid="{00000000-0005-0000-0000-00001B000000}"/>
    <cellStyle name="Porcentual 2" xfId="26" xr:uid="{00000000-0005-0000-0000-00001C000000}"/>
    <cellStyle name="Porcentual 3" xfId="27" xr:uid="{00000000-0005-0000-0000-00001D000000}"/>
    <cellStyle name="Porcentual 4" xfId="28" xr:uid="{00000000-0005-0000-0000-00001E000000}"/>
    <cellStyle name="Währung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3"/>
  <sheetViews>
    <sheetView showGridLines="0" zoomScale="110" zoomScaleNormal="110" workbookViewId="0">
      <pane xSplit="2" ySplit="6" topLeftCell="C75" activePane="bottomRight" state="frozen"/>
      <selection pane="topRight"/>
      <selection pane="bottomLeft"/>
      <selection pane="bottomRight" activeCell="G82" sqref="G82"/>
    </sheetView>
  </sheetViews>
  <sheetFormatPr baseColWidth="10" defaultColWidth="11.42578125" defaultRowHeight="12.75" x14ac:dyDescent="0.25"/>
  <cols>
    <col min="1" max="1" width="8.140625" style="10" customWidth="1"/>
    <col min="2" max="2" width="65.5703125" style="9" customWidth="1"/>
    <col min="3" max="3" width="12.5703125" style="9" bestFit="1" customWidth="1"/>
    <col min="4" max="4" width="13.5703125" style="9" bestFit="1" customWidth="1"/>
    <col min="5" max="16384" width="11.42578125" style="9"/>
  </cols>
  <sheetData>
    <row r="1" spans="1:5" ht="18.75" thickBot="1" x14ac:dyDescent="0.3">
      <c r="A1" s="34" t="s">
        <v>188</v>
      </c>
      <c r="B1" s="12"/>
      <c r="C1" s="12"/>
    </row>
    <row r="2" spans="1:5" ht="13.5" thickTop="1" x14ac:dyDescent="0.25">
      <c r="A2" s="36"/>
    </row>
    <row r="3" spans="1:5" ht="15" x14ac:dyDescent="0.25">
      <c r="A3" s="35" t="s">
        <v>107</v>
      </c>
    </row>
    <row r="4" spans="1:5" ht="15.75" thickBot="1" x14ac:dyDescent="0.3">
      <c r="A4" s="27"/>
    </row>
    <row r="5" spans="1:5" x14ac:dyDescent="0.25">
      <c r="A5" s="138" t="s">
        <v>50</v>
      </c>
      <c r="B5" s="139"/>
      <c r="C5" s="142" t="s">
        <v>104</v>
      </c>
    </row>
    <row r="6" spans="1:5" ht="13.5" thickBot="1" x14ac:dyDescent="0.3">
      <c r="A6" s="140"/>
      <c r="B6" s="141"/>
      <c r="C6" s="143"/>
    </row>
    <row r="7" spans="1:5" x14ac:dyDescent="0.25">
      <c r="A7" s="40" t="s">
        <v>57</v>
      </c>
      <c r="B7" s="41" t="s">
        <v>116</v>
      </c>
      <c r="C7" s="42">
        <v>104</v>
      </c>
    </row>
    <row r="8" spans="1:5" x14ac:dyDescent="0.25">
      <c r="A8" s="106"/>
      <c r="B8" s="107"/>
      <c r="C8" s="108"/>
    </row>
    <row r="9" spans="1:5" x14ac:dyDescent="0.25">
      <c r="A9" s="40" t="s">
        <v>51</v>
      </c>
      <c r="B9" s="41" t="s">
        <v>124</v>
      </c>
      <c r="C9" s="42">
        <f>SUM(C10:C12)</f>
        <v>1361.26</v>
      </c>
    </row>
    <row r="10" spans="1:5" x14ac:dyDescent="0.25">
      <c r="A10" s="43"/>
      <c r="B10" s="44" t="s">
        <v>125</v>
      </c>
      <c r="C10" s="45">
        <v>130.26</v>
      </c>
    </row>
    <row r="11" spans="1:5" x14ac:dyDescent="0.25">
      <c r="A11" s="46"/>
      <c r="B11" s="47" t="s">
        <v>126</v>
      </c>
      <c r="C11" s="48">
        <v>773</v>
      </c>
    </row>
    <row r="12" spans="1:5" x14ac:dyDescent="0.25">
      <c r="A12" s="49"/>
      <c r="B12" s="50"/>
      <c r="C12" s="51">
        <v>458</v>
      </c>
    </row>
    <row r="13" spans="1:5" x14ac:dyDescent="0.25">
      <c r="A13" s="109"/>
      <c r="B13" s="57"/>
      <c r="C13" s="110"/>
    </row>
    <row r="14" spans="1:5" x14ac:dyDescent="0.25">
      <c r="A14" s="40" t="s">
        <v>51</v>
      </c>
      <c r="B14" s="41" t="s">
        <v>193</v>
      </c>
      <c r="C14" s="42">
        <f>SUM(C15:C20)</f>
        <v>8005</v>
      </c>
    </row>
    <row r="15" spans="1:5" ht="15" x14ac:dyDescent="0.25">
      <c r="A15" s="52"/>
      <c r="B15" s="44" t="s">
        <v>71</v>
      </c>
      <c r="C15" s="45">
        <v>1907</v>
      </c>
      <c r="D15" s="123"/>
      <c r="E15" s="124"/>
    </row>
    <row r="16" spans="1:5" ht="15" x14ac:dyDescent="0.25">
      <c r="A16" s="53"/>
      <c r="B16" s="54" t="s">
        <v>72</v>
      </c>
      <c r="C16" s="48">
        <v>1528</v>
      </c>
      <c r="D16" s="123"/>
      <c r="E16" s="124"/>
    </row>
    <row r="17" spans="1:5" ht="15" x14ac:dyDescent="0.25">
      <c r="A17" s="53"/>
      <c r="B17" s="54" t="s">
        <v>74</v>
      </c>
      <c r="C17" s="48">
        <v>1532</v>
      </c>
      <c r="D17" s="123"/>
      <c r="E17" s="124"/>
    </row>
    <row r="18" spans="1:5" ht="15" x14ac:dyDescent="0.25">
      <c r="A18" s="53"/>
      <c r="B18" s="54" t="s">
        <v>75</v>
      </c>
      <c r="C18" s="48">
        <v>730</v>
      </c>
      <c r="D18" s="123"/>
      <c r="E18" s="124"/>
    </row>
    <row r="19" spans="1:5" ht="15" x14ac:dyDescent="0.25">
      <c r="A19" s="53"/>
      <c r="B19" s="54" t="s">
        <v>73</v>
      </c>
      <c r="C19" s="48">
        <v>778</v>
      </c>
      <c r="D19" s="123"/>
      <c r="E19" s="124"/>
    </row>
    <row r="20" spans="1:5" x14ac:dyDescent="0.25">
      <c r="A20" s="55"/>
      <c r="B20" s="56" t="s">
        <v>76</v>
      </c>
      <c r="C20" s="51">
        <v>1530</v>
      </c>
    </row>
    <row r="21" spans="1:5" x14ac:dyDescent="0.25">
      <c r="A21" s="109"/>
      <c r="B21" s="104"/>
      <c r="C21" s="105"/>
    </row>
    <row r="22" spans="1:5" x14ac:dyDescent="0.25">
      <c r="A22" s="40" t="s">
        <v>58</v>
      </c>
      <c r="B22" s="41" t="s">
        <v>128</v>
      </c>
      <c r="C22" s="42">
        <v>299</v>
      </c>
    </row>
    <row r="23" spans="1:5" x14ac:dyDescent="0.25">
      <c r="A23" s="106"/>
      <c r="B23" s="107"/>
      <c r="C23" s="108"/>
    </row>
    <row r="24" spans="1:5" x14ac:dyDescent="0.25">
      <c r="A24" s="40" t="s">
        <v>129</v>
      </c>
      <c r="B24" s="41" t="s">
        <v>130</v>
      </c>
      <c r="C24" s="42">
        <v>503</v>
      </c>
    </row>
    <row r="25" spans="1:5" x14ac:dyDescent="0.25">
      <c r="A25" s="106"/>
      <c r="B25" s="107"/>
      <c r="C25" s="108"/>
    </row>
    <row r="26" spans="1:5" x14ac:dyDescent="0.25">
      <c r="A26" s="40" t="s">
        <v>96</v>
      </c>
      <c r="B26" s="41" t="s">
        <v>61</v>
      </c>
      <c r="C26" s="42">
        <f>+SUM(C27:C40)</f>
        <v>7772.14</v>
      </c>
    </row>
    <row r="27" spans="1:5" x14ac:dyDescent="0.25">
      <c r="A27" s="52"/>
      <c r="B27" s="44" t="s">
        <v>62</v>
      </c>
      <c r="C27" s="45">
        <v>696.55</v>
      </c>
    </row>
    <row r="28" spans="1:5" x14ac:dyDescent="0.25">
      <c r="A28" s="52"/>
      <c r="B28" s="44" t="s">
        <v>112</v>
      </c>
      <c r="C28" s="45">
        <v>1980</v>
      </c>
    </row>
    <row r="29" spans="1:5" x14ac:dyDescent="0.25">
      <c r="A29" s="52"/>
      <c r="B29" s="44" t="s">
        <v>121</v>
      </c>
      <c r="C29" s="45">
        <f>2282-C28</f>
        <v>302</v>
      </c>
    </row>
    <row r="30" spans="1:5" x14ac:dyDescent="0.25">
      <c r="A30" s="52"/>
      <c r="B30" s="44" t="s">
        <v>64</v>
      </c>
      <c r="C30" s="45">
        <v>822.59</v>
      </c>
    </row>
    <row r="31" spans="1:5" x14ac:dyDescent="0.25">
      <c r="A31" s="52"/>
      <c r="B31" s="44" t="s">
        <v>65</v>
      </c>
      <c r="C31" s="45">
        <v>1116.94</v>
      </c>
    </row>
    <row r="32" spans="1:5" x14ac:dyDescent="0.25">
      <c r="A32" s="52"/>
      <c r="B32" s="44" t="s">
        <v>122</v>
      </c>
      <c r="C32" s="45">
        <f>131.76+636.01</f>
        <v>767.77</v>
      </c>
    </row>
    <row r="33" spans="1:3" x14ac:dyDescent="0.25">
      <c r="A33" s="52"/>
      <c r="B33" s="44" t="s">
        <v>63</v>
      </c>
      <c r="C33" s="45">
        <v>671</v>
      </c>
    </row>
    <row r="34" spans="1:3" x14ac:dyDescent="0.25">
      <c r="A34" s="52"/>
      <c r="B34" s="44" t="s">
        <v>66</v>
      </c>
      <c r="C34" s="45">
        <v>179.19</v>
      </c>
    </row>
    <row r="35" spans="1:3" x14ac:dyDescent="0.25">
      <c r="A35" s="52"/>
      <c r="B35" s="44" t="s">
        <v>67</v>
      </c>
      <c r="C35" s="45">
        <v>167.32</v>
      </c>
    </row>
    <row r="36" spans="1:3" x14ac:dyDescent="0.25">
      <c r="A36" s="52"/>
      <c r="B36" s="44" t="s">
        <v>68</v>
      </c>
      <c r="C36" s="45">
        <v>155.87</v>
      </c>
    </row>
    <row r="37" spans="1:3" x14ac:dyDescent="0.25">
      <c r="A37" s="52"/>
      <c r="B37" s="44" t="s">
        <v>69</v>
      </c>
      <c r="C37" s="45">
        <v>290.92</v>
      </c>
    </row>
    <row r="38" spans="1:3" x14ac:dyDescent="0.25">
      <c r="A38" s="52"/>
      <c r="B38" s="44" t="s">
        <v>70</v>
      </c>
      <c r="C38" s="45">
        <v>119.52</v>
      </c>
    </row>
    <row r="39" spans="1:3" x14ac:dyDescent="0.25">
      <c r="A39" s="52"/>
      <c r="B39" s="44" t="s">
        <v>118</v>
      </c>
      <c r="C39" s="45">
        <v>254.51</v>
      </c>
    </row>
    <row r="40" spans="1:3" x14ac:dyDescent="0.25">
      <c r="A40" s="52"/>
      <c r="B40" s="44" t="s">
        <v>119</v>
      </c>
      <c r="C40" s="45">
        <f>502.47-254.51</f>
        <v>247.96000000000004</v>
      </c>
    </row>
    <row r="41" spans="1:3" x14ac:dyDescent="0.25">
      <c r="A41" s="52"/>
      <c r="B41" s="44" t="s">
        <v>191</v>
      </c>
      <c r="C41" s="45">
        <v>304</v>
      </c>
    </row>
    <row r="42" spans="1:3" x14ac:dyDescent="0.25">
      <c r="A42" s="106"/>
      <c r="B42" s="107"/>
      <c r="C42" s="108"/>
    </row>
    <row r="43" spans="1:3" x14ac:dyDescent="0.25">
      <c r="A43" s="40" t="s">
        <v>131</v>
      </c>
      <c r="B43" s="41" t="s">
        <v>143</v>
      </c>
      <c r="C43" s="42">
        <f>+C44+C45</f>
        <v>421.83</v>
      </c>
    </row>
    <row r="44" spans="1:3" x14ac:dyDescent="0.25">
      <c r="A44" s="46"/>
      <c r="B44" s="10" t="s">
        <v>78</v>
      </c>
      <c r="C44" s="58">
        <v>37.520000000000003</v>
      </c>
    </row>
    <row r="45" spans="1:3" x14ac:dyDescent="0.25">
      <c r="A45" s="46"/>
      <c r="B45" s="10"/>
      <c r="C45" s="58">
        <v>384.31</v>
      </c>
    </row>
    <row r="46" spans="1:3" x14ac:dyDescent="0.25">
      <c r="A46" s="106"/>
      <c r="B46" s="107"/>
      <c r="C46" s="108"/>
    </row>
    <row r="47" spans="1:3" ht="12" customHeight="1" x14ac:dyDescent="0.25">
      <c r="A47" s="40" t="s">
        <v>52</v>
      </c>
      <c r="B47" s="41" t="s">
        <v>53</v>
      </c>
      <c r="C47" s="42">
        <f>+SUM(C48:C62)</f>
        <v>1470.58</v>
      </c>
    </row>
    <row r="48" spans="1:3" x14ac:dyDescent="0.25">
      <c r="A48" s="52"/>
      <c r="B48" s="44" t="s">
        <v>79</v>
      </c>
      <c r="C48" s="45">
        <v>331.76</v>
      </c>
    </row>
    <row r="49" spans="1:3" x14ac:dyDescent="0.25">
      <c r="A49" s="52"/>
      <c r="B49" s="44" t="s">
        <v>80</v>
      </c>
      <c r="C49" s="45">
        <v>56.87</v>
      </c>
    </row>
    <row r="50" spans="1:3" x14ac:dyDescent="0.25">
      <c r="A50" s="52"/>
      <c r="B50" s="44" t="s">
        <v>81</v>
      </c>
      <c r="C50" s="45">
        <v>32.21</v>
      </c>
    </row>
    <row r="51" spans="1:3" x14ac:dyDescent="0.25">
      <c r="A51" s="52"/>
      <c r="B51" s="44" t="s">
        <v>82</v>
      </c>
      <c r="C51" s="45">
        <v>135.44</v>
      </c>
    </row>
    <row r="52" spans="1:3" x14ac:dyDescent="0.25">
      <c r="A52" s="52"/>
      <c r="B52" s="44" t="s">
        <v>109</v>
      </c>
      <c r="C52" s="45">
        <v>34.89</v>
      </c>
    </row>
    <row r="53" spans="1:3" x14ac:dyDescent="0.25">
      <c r="A53" s="52"/>
      <c r="B53" s="44" t="s">
        <v>83</v>
      </c>
      <c r="C53" s="45">
        <v>49.57</v>
      </c>
    </row>
    <row r="54" spans="1:3" x14ac:dyDescent="0.25">
      <c r="A54" s="52"/>
      <c r="B54" s="44" t="s">
        <v>84</v>
      </c>
      <c r="C54" s="45">
        <v>99.75</v>
      </c>
    </row>
    <row r="55" spans="1:3" x14ac:dyDescent="0.25">
      <c r="A55" s="52"/>
      <c r="B55" s="44" t="s">
        <v>110</v>
      </c>
      <c r="C55" s="45">
        <v>97.87</v>
      </c>
    </row>
    <row r="56" spans="1:3" x14ac:dyDescent="0.25">
      <c r="A56" s="52"/>
      <c r="B56" s="44" t="s">
        <v>85</v>
      </c>
      <c r="C56" s="45">
        <v>78.45</v>
      </c>
    </row>
    <row r="57" spans="1:3" x14ac:dyDescent="0.25">
      <c r="A57" s="52"/>
      <c r="B57" s="44" t="s">
        <v>86</v>
      </c>
      <c r="C57" s="45">
        <v>63.26</v>
      </c>
    </row>
    <row r="58" spans="1:3" x14ac:dyDescent="0.25">
      <c r="A58" s="52"/>
      <c r="B58" s="44" t="s">
        <v>87</v>
      </c>
      <c r="C58" s="45">
        <v>36</v>
      </c>
    </row>
    <row r="59" spans="1:3" x14ac:dyDescent="0.25">
      <c r="A59" s="52"/>
      <c r="B59" s="59" t="s">
        <v>88</v>
      </c>
      <c r="C59" s="45">
        <v>134.87</v>
      </c>
    </row>
    <row r="60" spans="1:3" x14ac:dyDescent="0.25">
      <c r="A60" s="52"/>
      <c r="B60" s="60" t="s">
        <v>89</v>
      </c>
      <c r="C60" s="45">
        <v>44.07</v>
      </c>
    </row>
    <row r="61" spans="1:3" x14ac:dyDescent="0.25">
      <c r="A61" s="52"/>
      <c r="B61" s="60" t="s">
        <v>90</v>
      </c>
      <c r="C61" s="45">
        <v>176.31</v>
      </c>
    </row>
    <row r="62" spans="1:3" x14ac:dyDescent="0.25">
      <c r="A62" s="55"/>
      <c r="B62" s="50" t="s">
        <v>91</v>
      </c>
      <c r="C62" s="51">
        <v>99.26</v>
      </c>
    </row>
    <row r="63" spans="1:3" x14ac:dyDescent="0.25">
      <c r="A63" s="106"/>
      <c r="B63" s="107"/>
      <c r="C63" s="108"/>
    </row>
    <row r="64" spans="1:3" x14ac:dyDescent="0.25">
      <c r="A64" s="40" t="s">
        <v>54</v>
      </c>
      <c r="B64" s="41" t="s">
        <v>77</v>
      </c>
      <c r="C64" s="42">
        <f>+SUM(C65:C66)</f>
        <v>2050.15</v>
      </c>
    </row>
    <row r="65" spans="1:3" x14ac:dyDescent="0.25">
      <c r="A65" s="52"/>
      <c r="B65" s="44" t="s">
        <v>132</v>
      </c>
      <c r="C65" s="45">
        <v>1660.54</v>
      </c>
    </row>
    <row r="66" spans="1:3" x14ac:dyDescent="0.25">
      <c r="A66" s="55"/>
      <c r="B66" s="56" t="s">
        <v>93</v>
      </c>
      <c r="C66" s="51">
        <v>389.61</v>
      </c>
    </row>
    <row r="67" spans="1:3" x14ac:dyDescent="0.25">
      <c r="A67" s="106"/>
      <c r="B67" s="107"/>
      <c r="C67" s="108"/>
    </row>
    <row r="68" spans="1:3" x14ac:dyDescent="0.25">
      <c r="A68" s="40" t="s">
        <v>133</v>
      </c>
      <c r="B68" s="41" t="s">
        <v>141</v>
      </c>
      <c r="C68" s="42">
        <v>335</v>
      </c>
    </row>
    <row r="69" spans="1:3" x14ac:dyDescent="0.25">
      <c r="A69" s="106"/>
      <c r="B69" s="107"/>
      <c r="C69" s="108"/>
    </row>
    <row r="70" spans="1:3" x14ac:dyDescent="0.25">
      <c r="A70" s="40" t="s">
        <v>134</v>
      </c>
      <c r="B70" s="41" t="s">
        <v>151</v>
      </c>
      <c r="C70" s="42">
        <v>7704.75</v>
      </c>
    </row>
    <row r="71" spans="1:3" x14ac:dyDescent="0.25">
      <c r="A71" s="106"/>
      <c r="B71" s="107"/>
      <c r="C71" s="108"/>
    </row>
    <row r="72" spans="1:3" x14ac:dyDescent="0.25">
      <c r="A72" s="40" t="s">
        <v>192</v>
      </c>
      <c r="B72" s="41" t="s">
        <v>142</v>
      </c>
      <c r="C72" s="42">
        <v>496</v>
      </c>
    </row>
    <row r="73" spans="1:3" x14ac:dyDescent="0.25">
      <c r="A73" s="106"/>
      <c r="B73" s="107"/>
      <c r="C73" s="108"/>
    </row>
    <row r="74" spans="1:3" x14ac:dyDescent="0.25">
      <c r="A74" s="40" t="s">
        <v>150</v>
      </c>
      <c r="B74" s="41" t="s">
        <v>147</v>
      </c>
      <c r="C74" s="42">
        <v>164.64</v>
      </c>
    </row>
    <row r="75" spans="1:3" x14ac:dyDescent="0.25">
      <c r="A75" s="106"/>
      <c r="B75" s="107"/>
      <c r="C75" s="108"/>
    </row>
    <row r="76" spans="1:3" x14ac:dyDescent="0.25">
      <c r="A76" s="40" t="s">
        <v>150</v>
      </c>
      <c r="B76" s="41" t="s">
        <v>148</v>
      </c>
      <c r="C76" s="42">
        <v>155.24</v>
      </c>
    </row>
    <row r="77" spans="1:3" x14ac:dyDescent="0.25">
      <c r="A77" s="106"/>
      <c r="B77" s="107"/>
      <c r="C77" s="108"/>
    </row>
    <row r="78" spans="1:3" x14ac:dyDescent="0.25">
      <c r="A78" s="40" t="s">
        <v>150</v>
      </c>
      <c r="B78" s="41" t="s">
        <v>149</v>
      </c>
      <c r="C78" s="42">
        <v>173.43</v>
      </c>
    </row>
    <row r="79" spans="1:3" x14ac:dyDescent="0.25">
      <c r="A79" s="106"/>
      <c r="B79" s="107"/>
      <c r="C79" s="108"/>
    </row>
    <row r="80" spans="1:3" x14ac:dyDescent="0.25">
      <c r="A80" s="114" t="s">
        <v>97</v>
      </c>
      <c r="B80" s="41" t="s">
        <v>140</v>
      </c>
      <c r="C80" s="42">
        <v>496.87</v>
      </c>
    </row>
    <row r="81" spans="1:3" x14ac:dyDescent="0.25">
      <c r="A81" s="106"/>
      <c r="B81" s="107"/>
      <c r="C81" s="108"/>
    </row>
    <row r="82" spans="1:3" x14ac:dyDescent="0.25">
      <c r="A82" s="40" t="s">
        <v>55</v>
      </c>
      <c r="B82" s="41" t="s">
        <v>56</v>
      </c>
      <c r="C82" s="42">
        <f>+SUM(C83:C85)</f>
        <v>697.61</v>
      </c>
    </row>
    <row r="83" spans="1:3" x14ac:dyDescent="0.25">
      <c r="A83" s="52"/>
      <c r="B83" s="44" t="s">
        <v>115</v>
      </c>
      <c r="C83" s="45">
        <f>95.14+218.9</f>
        <v>314.04000000000002</v>
      </c>
    </row>
    <row r="84" spans="1:3" x14ac:dyDescent="0.25">
      <c r="A84" s="46"/>
      <c r="B84" s="10" t="s">
        <v>92</v>
      </c>
      <c r="C84" s="58">
        <f>91.53+97.2+2.84</f>
        <v>191.57000000000002</v>
      </c>
    </row>
    <row r="85" spans="1:3" x14ac:dyDescent="0.25">
      <c r="A85" s="55"/>
      <c r="B85" s="56" t="s">
        <v>94</v>
      </c>
      <c r="C85" s="51">
        <v>192</v>
      </c>
    </row>
    <row r="86" spans="1:3" x14ac:dyDescent="0.25">
      <c r="A86" s="106"/>
      <c r="B86" s="107"/>
      <c r="C86" s="108"/>
    </row>
    <row r="87" spans="1:3" x14ac:dyDescent="0.25">
      <c r="A87" s="40" t="s">
        <v>135</v>
      </c>
      <c r="B87" s="41" t="s">
        <v>136</v>
      </c>
      <c r="C87" s="42">
        <v>1077.24</v>
      </c>
    </row>
    <row r="88" spans="1:3" x14ac:dyDescent="0.25">
      <c r="A88" s="106"/>
      <c r="B88" s="107"/>
      <c r="C88" s="108"/>
    </row>
    <row r="89" spans="1:3" x14ac:dyDescent="0.25">
      <c r="A89" s="40" t="s">
        <v>145</v>
      </c>
      <c r="B89" s="41" t="s">
        <v>137</v>
      </c>
      <c r="C89" s="42">
        <v>339.63</v>
      </c>
    </row>
    <row r="90" spans="1:3" x14ac:dyDescent="0.25">
      <c r="A90" s="106"/>
      <c r="B90" s="107"/>
      <c r="C90" s="108"/>
    </row>
    <row r="91" spans="1:3" x14ac:dyDescent="0.25">
      <c r="A91" s="40" t="s">
        <v>144</v>
      </c>
      <c r="B91" s="41" t="s">
        <v>146</v>
      </c>
      <c r="C91" s="42">
        <v>186</v>
      </c>
    </row>
    <row r="92" spans="1:3" x14ac:dyDescent="0.25">
      <c r="A92" s="106"/>
      <c r="B92" s="107"/>
      <c r="C92" s="108"/>
    </row>
    <row r="93" spans="1:3" x14ac:dyDescent="0.25">
      <c r="A93" s="40" t="s">
        <v>59</v>
      </c>
      <c r="B93" s="41" t="s">
        <v>113</v>
      </c>
      <c r="C93" s="42">
        <v>123.3</v>
      </c>
    </row>
    <row r="94" spans="1:3" x14ac:dyDescent="0.25">
      <c r="A94" s="106"/>
      <c r="B94" s="107"/>
      <c r="C94" s="108"/>
    </row>
    <row r="95" spans="1:3" x14ac:dyDescent="0.25">
      <c r="A95" s="40" t="s">
        <v>138</v>
      </c>
      <c r="B95" s="41" t="s">
        <v>139</v>
      </c>
      <c r="C95" s="42">
        <v>1120</v>
      </c>
    </row>
    <row r="96" spans="1:3" x14ac:dyDescent="0.25">
      <c r="A96" s="106"/>
      <c r="B96" s="107"/>
      <c r="C96" s="108"/>
    </row>
    <row r="97" spans="1:3" x14ac:dyDescent="0.25">
      <c r="A97" s="40" t="s">
        <v>60</v>
      </c>
      <c r="B97" s="41" t="s">
        <v>117</v>
      </c>
      <c r="C97" s="42">
        <v>705</v>
      </c>
    </row>
    <row r="98" spans="1:3" x14ac:dyDescent="0.25">
      <c r="A98" s="106"/>
      <c r="B98" s="107"/>
      <c r="C98" s="108"/>
    </row>
    <row r="99" spans="1:3" x14ac:dyDescent="0.25">
      <c r="A99" s="40" t="s">
        <v>95</v>
      </c>
      <c r="B99" s="41" t="s">
        <v>114</v>
      </c>
      <c r="C99" s="42">
        <v>81</v>
      </c>
    </row>
    <row r="100" spans="1:3" x14ac:dyDescent="0.25">
      <c r="A100" s="106"/>
      <c r="B100" s="107"/>
      <c r="C100" s="108"/>
    </row>
    <row r="101" spans="1:3" x14ac:dyDescent="0.25">
      <c r="A101" s="40"/>
      <c r="B101" s="41" t="s">
        <v>223</v>
      </c>
      <c r="C101" s="42">
        <v>1392</v>
      </c>
    </row>
    <row r="102" spans="1:3" x14ac:dyDescent="0.25">
      <c r="A102" s="106"/>
      <c r="B102" s="107"/>
      <c r="C102" s="108"/>
    </row>
    <row r="103" spans="1:3" x14ac:dyDescent="0.25">
      <c r="A103" s="40"/>
      <c r="B103" s="41" t="s">
        <v>190</v>
      </c>
      <c r="C103" s="42">
        <v>34.93</v>
      </c>
    </row>
  </sheetData>
  <mergeCells count="2">
    <mergeCell ref="A5:B6"/>
    <mergeCell ref="C5:C6"/>
  </mergeCells>
  <pageMargins left="0.70866141732283472" right="0.44" top="0.74803149606299213" bottom="0.74803149606299213" header="0.31496062992125984" footer="0.31496062992125984"/>
  <pageSetup paperSize="8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7"/>
  <sheetViews>
    <sheetView tabSelected="1" workbookViewId="0">
      <pane xSplit="2" ySplit="6" topLeftCell="C7" activePane="bottomRight" state="frozen"/>
      <selection activeCell="B98" sqref="B98"/>
      <selection pane="topRight" activeCell="B98" sqref="B98"/>
      <selection pane="bottomLeft" activeCell="B98" sqref="B98"/>
      <selection pane="bottomRight" activeCell="J17" sqref="J17"/>
    </sheetView>
  </sheetViews>
  <sheetFormatPr baseColWidth="10" defaultColWidth="11.42578125" defaultRowHeight="14.25" x14ac:dyDescent="0.2"/>
  <cols>
    <col min="1" max="1" width="6.140625" style="7" customWidth="1"/>
    <col min="2" max="2" width="58.85546875" style="7" bestFit="1" customWidth="1"/>
    <col min="3" max="3" width="14.140625" style="21" customWidth="1"/>
    <col min="4" max="4" width="12.42578125" style="21" customWidth="1"/>
    <col min="5" max="5" width="13.85546875" style="21" customWidth="1"/>
    <col min="6" max="6" width="11.42578125" style="7"/>
    <col min="7" max="7" width="13.7109375" style="7" bestFit="1" customWidth="1"/>
    <col min="8" max="16384" width="11.42578125" style="7"/>
  </cols>
  <sheetData>
    <row r="1" spans="1:7" s="9" customFormat="1" ht="18.75" thickBot="1" x14ac:dyDescent="0.3">
      <c r="A1" s="34" t="s">
        <v>188</v>
      </c>
      <c r="B1" s="12"/>
      <c r="C1" s="18"/>
      <c r="D1" s="18"/>
      <c r="E1" s="18"/>
    </row>
    <row r="2" spans="1:7" s="9" customFormat="1" ht="13.5" thickTop="1" x14ac:dyDescent="0.25">
      <c r="A2" s="36" t="s">
        <v>127</v>
      </c>
      <c r="C2" s="19"/>
      <c r="D2" s="19"/>
      <c r="E2" s="19"/>
    </row>
    <row r="3" spans="1:7" s="9" customFormat="1" ht="15" x14ac:dyDescent="0.25">
      <c r="A3" s="11" t="s">
        <v>108</v>
      </c>
      <c r="C3" s="30"/>
      <c r="D3" s="126"/>
      <c r="E3" s="19"/>
    </row>
    <row r="4" spans="1:7" s="9" customFormat="1" ht="15" x14ac:dyDescent="0.25">
      <c r="A4" s="27" t="s">
        <v>225</v>
      </c>
      <c r="C4" s="30"/>
      <c r="D4" s="19"/>
      <c r="E4" s="19"/>
    </row>
    <row r="5" spans="1:7" s="8" customFormat="1" ht="15" customHeight="1" thickBot="1" x14ac:dyDescent="0.25">
      <c r="A5" s="144" t="s">
        <v>106</v>
      </c>
      <c r="B5" s="144"/>
      <c r="C5" s="145"/>
      <c r="D5" s="146"/>
      <c r="E5" s="146"/>
    </row>
    <row r="6" spans="1:7" s="8" customFormat="1" ht="21.75" customHeight="1" x14ac:dyDescent="0.2">
      <c r="A6" s="144"/>
      <c r="B6" s="144"/>
      <c r="C6" s="130" t="s">
        <v>0</v>
      </c>
      <c r="D6" s="130" t="s">
        <v>1</v>
      </c>
      <c r="E6" s="130" t="s">
        <v>46</v>
      </c>
    </row>
    <row r="7" spans="1:7" s="23" customFormat="1" ht="24.75" customHeight="1" thickBot="1" x14ac:dyDescent="0.25">
      <c r="A7" s="144"/>
      <c r="B7" s="144"/>
      <c r="C7" s="31" t="s">
        <v>98</v>
      </c>
      <c r="D7" s="31" t="s">
        <v>98</v>
      </c>
      <c r="E7" s="31" t="s">
        <v>98</v>
      </c>
    </row>
    <row r="8" spans="1:7" x14ac:dyDescent="0.2">
      <c r="A8" s="8"/>
      <c r="B8" s="13"/>
      <c r="C8" s="32"/>
      <c r="D8" s="32"/>
      <c r="E8" s="33"/>
    </row>
    <row r="9" spans="1:7" x14ac:dyDescent="0.2">
      <c r="A9" s="37" t="s">
        <v>2</v>
      </c>
      <c r="B9" s="1" t="s">
        <v>40</v>
      </c>
      <c r="C9" s="14"/>
      <c r="D9" s="14"/>
      <c r="E9" s="14">
        <v>1</v>
      </c>
    </row>
    <row r="10" spans="1:7" x14ac:dyDescent="0.2">
      <c r="A10" s="37" t="s">
        <v>3</v>
      </c>
      <c r="B10" s="1" t="s">
        <v>42</v>
      </c>
      <c r="C10" s="14">
        <v>20</v>
      </c>
      <c r="D10" s="14"/>
      <c r="E10" s="14">
        <v>20</v>
      </c>
    </row>
    <row r="11" spans="1:7" x14ac:dyDescent="0.2">
      <c r="A11" s="37" t="s">
        <v>4</v>
      </c>
      <c r="B11" s="1" t="s">
        <v>43</v>
      </c>
      <c r="C11" s="14">
        <v>117</v>
      </c>
      <c r="D11" s="14">
        <v>6</v>
      </c>
      <c r="E11" s="14"/>
    </row>
    <row r="12" spans="1:7" x14ac:dyDescent="0.2">
      <c r="A12" s="37" t="s">
        <v>5</v>
      </c>
      <c r="B12" s="1" t="s">
        <v>224</v>
      </c>
      <c r="C12" s="14">
        <v>21</v>
      </c>
      <c r="D12" s="14"/>
      <c r="E12" s="14"/>
    </row>
    <row r="13" spans="1:7" x14ac:dyDescent="0.2">
      <c r="A13" s="37" t="s">
        <v>6</v>
      </c>
      <c r="B13" s="1" t="s">
        <v>48</v>
      </c>
      <c r="C13" s="14"/>
      <c r="D13" s="14">
        <v>4</v>
      </c>
      <c r="E13" s="14"/>
    </row>
    <row r="14" spans="1:7" x14ac:dyDescent="0.2">
      <c r="A14" s="37" t="s">
        <v>7</v>
      </c>
      <c r="B14" s="1" t="s">
        <v>44</v>
      </c>
      <c r="C14" s="14">
        <v>43</v>
      </c>
      <c r="D14" s="14">
        <v>7</v>
      </c>
      <c r="E14" s="14"/>
      <c r="G14" s="125"/>
    </row>
    <row r="15" spans="1:7" x14ac:dyDescent="0.2">
      <c r="A15" s="37" t="s">
        <v>8</v>
      </c>
      <c r="B15" s="1" t="s">
        <v>45</v>
      </c>
      <c r="C15" s="14">
        <v>1</v>
      </c>
      <c r="D15" s="14"/>
      <c r="E15" s="14"/>
      <c r="G15" s="125"/>
    </row>
    <row r="16" spans="1:7" x14ac:dyDescent="0.2">
      <c r="A16" s="37" t="s">
        <v>9</v>
      </c>
      <c r="B16" s="1" t="s">
        <v>49</v>
      </c>
      <c r="C16" s="14">
        <v>4</v>
      </c>
      <c r="D16" s="14">
        <v>8</v>
      </c>
      <c r="E16" s="16"/>
    </row>
    <row r="17" spans="1:5" x14ac:dyDescent="0.2">
      <c r="A17" s="37" t="s">
        <v>10</v>
      </c>
      <c r="B17" s="1" t="s">
        <v>34</v>
      </c>
      <c r="C17" s="14">
        <v>46</v>
      </c>
      <c r="D17" s="14">
        <v>5</v>
      </c>
      <c r="E17" s="14">
        <v>2</v>
      </c>
    </row>
    <row r="18" spans="1:5" x14ac:dyDescent="0.2">
      <c r="A18" s="37" t="s">
        <v>11</v>
      </c>
      <c r="B18" s="1" t="s">
        <v>31</v>
      </c>
      <c r="C18" s="14">
        <v>167</v>
      </c>
      <c r="D18" s="14">
        <v>25</v>
      </c>
      <c r="E18" s="14"/>
    </row>
    <row r="19" spans="1:5" x14ac:dyDescent="0.2">
      <c r="A19" s="37" t="s">
        <v>12</v>
      </c>
      <c r="B19" s="2" t="s">
        <v>226</v>
      </c>
      <c r="C19" s="14">
        <v>67</v>
      </c>
      <c r="D19" s="14">
        <v>17</v>
      </c>
      <c r="E19" s="14"/>
    </row>
    <row r="20" spans="1:5" x14ac:dyDescent="0.2">
      <c r="A20" s="37" t="s">
        <v>13</v>
      </c>
      <c r="B20" s="1" t="s">
        <v>41</v>
      </c>
      <c r="C20" s="14"/>
      <c r="D20" s="14">
        <v>1</v>
      </c>
      <c r="E20" s="14"/>
    </row>
    <row r="21" spans="1:5" x14ac:dyDescent="0.2">
      <c r="A21" s="37" t="s">
        <v>14</v>
      </c>
      <c r="B21" s="1" t="s">
        <v>15</v>
      </c>
      <c r="C21" s="14">
        <v>66</v>
      </c>
      <c r="D21" s="14">
        <v>36</v>
      </c>
      <c r="E21" s="14">
        <v>18</v>
      </c>
    </row>
    <row r="22" spans="1:5" x14ac:dyDescent="0.2">
      <c r="A22" s="37" t="s">
        <v>16</v>
      </c>
      <c r="B22" s="1" t="s">
        <v>17</v>
      </c>
      <c r="C22" s="14">
        <v>46</v>
      </c>
      <c r="D22" s="14"/>
      <c r="E22" s="16"/>
    </row>
    <row r="23" spans="1:5" x14ac:dyDescent="0.2">
      <c r="A23" s="37" t="s">
        <v>18</v>
      </c>
      <c r="B23" s="1" t="s">
        <v>19</v>
      </c>
      <c r="C23" s="14">
        <v>3</v>
      </c>
      <c r="D23" s="14">
        <v>5</v>
      </c>
      <c r="E23" s="129">
        <v>2</v>
      </c>
    </row>
    <row r="24" spans="1:5" x14ac:dyDescent="0.2">
      <c r="A24" s="37" t="s">
        <v>20</v>
      </c>
      <c r="B24" s="1" t="s">
        <v>21</v>
      </c>
      <c r="C24" s="14">
        <v>6</v>
      </c>
      <c r="D24" s="14">
        <v>5</v>
      </c>
      <c r="E24" s="16"/>
    </row>
    <row r="25" spans="1:5" x14ac:dyDescent="0.2">
      <c r="A25" s="37" t="s">
        <v>22</v>
      </c>
      <c r="B25" s="1" t="s">
        <v>32</v>
      </c>
      <c r="C25" s="14">
        <v>80</v>
      </c>
      <c r="D25" s="14"/>
      <c r="E25" s="16"/>
    </row>
    <row r="26" spans="1:5" x14ac:dyDescent="0.2">
      <c r="A26" s="37" t="s">
        <v>23</v>
      </c>
      <c r="B26" s="28" t="s">
        <v>105</v>
      </c>
      <c r="C26" s="14">
        <v>143</v>
      </c>
      <c r="D26" s="14">
        <v>16</v>
      </c>
      <c r="E26" s="16"/>
    </row>
    <row r="27" spans="1:5" x14ac:dyDescent="0.2">
      <c r="A27" s="37" t="s">
        <v>24</v>
      </c>
      <c r="B27" s="1" t="s">
        <v>123</v>
      </c>
      <c r="C27" s="14">
        <v>31</v>
      </c>
      <c r="D27" s="14">
        <v>5</v>
      </c>
      <c r="E27" s="14">
        <v>22</v>
      </c>
    </row>
    <row r="28" spans="1:5" x14ac:dyDescent="0.2">
      <c r="A28" s="37" t="s">
        <v>25</v>
      </c>
      <c r="B28" s="1" t="s">
        <v>30</v>
      </c>
      <c r="C28" s="14"/>
      <c r="D28" s="14">
        <v>13</v>
      </c>
      <c r="E28" s="16"/>
    </row>
    <row r="29" spans="1:5" x14ac:dyDescent="0.2">
      <c r="A29" s="37" t="s">
        <v>26</v>
      </c>
      <c r="B29" s="1" t="s">
        <v>33</v>
      </c>
      <c r="C29" s="14">
        <v>29</v>
      </c>
      <c r="D29" s="14">
        <v>4</v>
      </c>
      <c r="E29" s="16"/>
    </row>
    <row r="30" spans="1:5" x14ac:dyDescent="0.2">
      <c r="A30" s="37" t="s">
        <v>27</v>
      </c>
      <c r="B30" s="28" t="s">
        <v>153</v>
      </c>
      <c r="C30" s="14">
        <v>243</v>
      </c>
      <c r="D30" s="14">
        <v>7</v>
      </c>
      <c r="E30" s="14">
        <v>2</v>
      </c>
    </row>
    <row r="31" spans="1:5" ht="15.75" customHeight="1" x14ac:dyDescent="0.2">
      <c r="A31" s="37" t="s">
        <v>28</v>
      </c>
      <c r="B31" s="17" t="s">
        <v>35</v>
      </c>
      <c r="C31" s="14">
        <v>38</v>
      </c>
      <c r="D31" s="14">
        <v>8</v>
      </c>
      <c r="E31" s="14">
        <v>16</v>
      </c>
    </row>
    <row r="32" spans="1:5" x14ac:dyDescent="0.2">
      <c r="A32" s="37" t="s">
        <v>97</v>
      </c>
      <c r="B32" s="1" t="s">
        <v>120</v>
      </c>
      <c r="C32" s="14">
        <v>1</v>
      </c>
      <c r="D32" s="14"/>
      <c r="E32" s="16"/>
    </row>
    <row r="33" spans="1:5" x14ac:dyDescent="0.2">
      <c r="A33" s="37" t="s">
        <v>229</v>
      </c>
      <c r="B33" s="1" t="s">
        <v>99</v>
      </c>
      <c r="C33" s="129">
        <v>88</v>
      </c>
      <c r="D33" s="14">
        <v>6</v>
      </c>
      <c r="E33" s="14"/>
    </row>
    <row r="34" spans="1:5" ht="15" thickBot="1" x14ac:dyDescent="0.25">
      <c r="A34" s="134" t="s">
        <v>227</v>
      </c>
      <c r="B34" s="135" t="s">
        <v>228</v>
      </c>
      <c r="C34" s="131">
        <v>7</v>
      </c>
      <c r="D34" s="132"/>
      <c r="E34" s="133"/>
    </row>
    <row r="35" spans="1:5" ht="15" thickBot="1" x14ac:dyDescent="0.25">
      <c r="A35" s="4"/>
      <c r="B35" s="6"/>
      <c r="C35" s="127">
        <f>SUM(C9:C34)</f>
        <v>1267</v>
      </c>
      <c r="D35" s="128">
        <f>SUM(D9:D34)</f>
        <v>178</v>
      </c>
      <c r="E35" s="128">
        <f>SUM(E9:E34)</f>
        <v>83</v>
      </c>
    </row>
    <row r="36" spans="1:5" x14ac:dyDescent="0.2">
      <c r="A36" s="38"/>
      <c r="B36" s="6"/>
      <c r="C36" s="20"/>
      <c r="D36" s="20"/>
      <c r="E36" s="20"/>
    </row>
    <row r="37" spans="1:5" x14ac:dyDescent="0.2">
      <c r="A37" s="38"/>
      <c r="B37" s="22" t="s">
        <v>152</v>
      </c>
      <c r="C37" s="20"/>
      <c r="D37" s="20"/>
      <c r="E37" s="20"/>
    </row>
    <row r="38" spans="1:5" x14ac:dyDescent="0.2">
      <c r="A38" s="37"/>
      <c r="B38" s="1" t="s">
        <v>154</v>
      </c>
      <c r="C38" s="129">
        <v>133</v>
      </c>
      <c r="D38" s="14"/>
      <c r="E38" s="14"/>
    </row>
    <row r="39" spans="1:5" x14ac:dyDescent="0.2">
      <c r="A39" s="4"/>
      <c r="B39" s="6"/>
      <c r="C39" s="136">
        <f>SUM(C38:C38)</f>
        <v>133</v>
      </c>
      <c r="D39" s="19"/>
      <c r="E39" s="19"/>
    </row>
    <row r="40" spans="1:5" x14ac:dyDescent="0.2">
      <c r="A40" s="25"/>
      <c r="B40" s="22" t="s">
        <v>111</v>
      </c>
      <c r="C40" s="137"/>
      <c r="D40" s="20"/>
      <c r="E40" s="20"/>
    </row>
    <row r="41" spans="1:5" ht="15.75" customHeight="1" x14ac:dyDescent="0.2">
      <c r="A41" s="24" t="s">
        <v>100</v>
      </c>
      <c r="B41" s="1" t="s">
        <v>36</v>
      </c>
      <c r="C41" s="129">
        <v>232</v>
      </c>
      <c r="D41" s="14"/>
      <c r="E41" s="14"/>
    </row>
    <row r="42" spans="1:5" x14ac:dyDescent="0.2">
      <c r="A42" s="24" t="s">
        <v>101</v>
      </c>
      <c r="B42" s="1" t="s">
        <v>38</v>
      </c>
      <c r="C42" s="129">
        <v>238</v>
      </c>
      <c r="D42" s="14"/>
      <c r="E42" s="14"/>
    </row>
    <row r="43" spans="1:5" x14ac:dyDescent="0.2">
      <c r="A43" s="24" t="s">
        <v>102</v>
      </c>
      <c r="B43" s="1" t="s">
        <v>37</v>
      </c>
      <c r="C43" s="129">
        <v>34</v>
      </c>
      <c r="D43" s="14"/>
      <c r="E43" s="14"/>
    </row>
    <row r="44" spans="1:5" x14ac:dyDescent="0.2">
      <c r="A44" s="24" t="s">
        <v>103</v>
      </c>
      <c r="B44" s="1" t="s">
        <v>39</v>
      </c>
      <c r="C44" s="129">
        <v>330</v>
      </c>
      <c r="D44" s="14"/>
      <c r="E44" s="14"/>
    </row>
    <row r="45" spans="1:5" x14ac:dyDescent="0.2">
      <c r="A45" s="4"/>
      <c r="B45" s="6"/>
      <c r="C45" s="39">
        <f>SUM(C41:C44)</f>
        <v>834</v>
      </c>
      <c r="D45" s="19"/>
      <c r="E45" s="19"/>
    </row>
    <row r="46" spans="1:5" x14ac:dyDescent="0.2">
      <c r="A46" s="4"/>
      <c r="B46" s="6"/>
      <c r="C46" s="19"/>
      <c r="D46" s="19"/>
      <c r="E46" s="19"/>
    </row>
    <row r="47" spans="1:5" ht="15" thickBot="1" x14ac:dyDescent="0.25">
      <c r="A47" s="5"/>
      <c r="B47" s="3" t="s">
        <v>29</v>
      </c>
      <c r="C47" s="15">
        <f>+C45+C39+C35</f>
        <v>2234</v>
      </c>
      <c r="D47" s="15">
        <f>+D45+D39+D35</f>
        <v>178</v>
      </c>
      <c r="E47" s="15">
        <f>+E45+E39+E35</f>
        <v>83</v>
      </c>
    </row>
  </sheetData>
  <mergeCells count="2">
    <mergeCell ref="A5:B7"/>
    <mergeCell ref="C5:E5"/>
  </mergeCells>
  <pageMargins left="0.70866141732283472" right="0.44" top="0.74803149606299213" bottom="0.74803149606299213" header="0.31496062992125984" footer="0.31496062992125984"/>
  <pageSetup paperSize="8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1E5A0-4B9F-4566-9E19-0DD81EF87B06}">
  <sheetPr>
    <pageSetUpPr fitToPage="1"/>
  </sheetPr>
  <dimension ref="A1:O33"/>
  <sheetViews>
    <sheetView workbookViewId="0">
      <pane xSplit="1" ySplit="4" topLeftCell="B18" activePane="bottomRight" state="frozen"/>
      <selection activeCell="B98" sqref="B98"/>
      <selection pane="topRight" activeCell="B98" sqref="B98"/>
      <selection pane="bottomLeft" activeCell="B98" sqref="B98"/>
      <selection pane="bottomRight" activeCell="M15" sqref="M15"/>
    </sheetView>
  </sheetViews>
  <sheetFormatPr baseColWidth="10" defaultColWidth="11.42578125" defaultRowHeight="14.25" x14ac:dyDescent="0.2"/>
  <cols>
    <col min="1" max="1" width="19.7109375" style="7" customWidth="1"/>
    <col min="2" max="2" width="25.7109375" style="90" customWidth="1"/>
    <col min="3" max="3" width="39.85546875" style="29" customWidth="1"/>
    <col min="4" max="4" width="19.140625" style="29" customWidth="1"/>
    <col min="5" max="16384" width="11.42578125" style="7"/>
  </cols>
  <sheetData>
    <row r="1" spans="1:4" s="9" customFormat="1" ht="18.75" thickBot="1" x14ac:dyDescent="0.3">
      <c r="A1" s="34" t="s">
        <v>188</v>
      </c>
      <c r="B1" s="88"/>
      <c r="C1" s="61"/>
      <c r="D1" s="61"/>
    </row>
    <row r="2" spans="1:4" s="9" customFormat="1" ht="15.75" thickTop="1" x14ac:dyDescent="0.25">
      <c r="A2" s="26" t="s">
        <v>183</v>
      </c>
      <c r="B2" s="89"/>
      <c r="C2" s="62"/>
      <c r="D2" s="62"/>
    </row>
    <row r="3" spans="1:4" ht="35.25" customHeight="1" x14ac:dyDescent="0.2">
      <c r="B3" s="147" t="s">
        <v>155</v>
      </c>
      <c r="C3" s="147" t="s">
        <v>185</v>
      </c>
      <c r="D3" s="147" t="s">
        <v>186</v>
      </c>
    </row>
    <row r="4" spans="1:4" ht="21.75" customHeight="1" x14ac:dyDescent="0.2">
      <c r="B4" s="148"/>
      <c r="C4" s="148"/>
      <c r="D4" s="148"/>
    </row>
    <row r="5" spans="1:4" ht="15" thickBot="1" x14ac:dyDescent="0.25">
      <c r="B5" s="77"/>
      <c r="C5" s="100"/>
      <c r="D5" s="78"/>
    </row>
    <row r="6" spans="1:4" ht="24.75" customHeight="1" x14ac:dyDescent="0.2">
      <c r="A6" s="152" t="s">
        <v>156</v>
      </c>
      <c r="B6" s="91" t="s">
        <v>212</v>
      </c>
      <c r="C6" s="79" t="s">
        <v>157</v>
      </c>
      <c r="D6" s="80" t="s">
        <v>158</v>
      </c>
    </row>
    <row r="7" spans="1:4" ht="33.75" customHeight="1" x14ac:dyDescent="0.2">
      <c r="A7" s="153"/>
      <c r="B7" s="159" t="s">
        <v>159</v>
      </c>
      <c r="C7" s="64" t="s">
        <v>160</v>
      </c>
      <c r="D7" s="72" t="s">
        <v>161</v>
      </c>
    </row>
    <row r="8" spans="1:4" ht="22.5" customHeight="1" x14ac:dyDescent="0.2">
      <c r="A8" s="153"/>
      <c r="B8" s="160"/>
      <c r="C8" s="65" t="s">
        <v>162</v>
      </c>
      <c r="D8" s="66" t="s">
        <v>163</v>
      </c>
    </row>
    <row r="9" spans="1:4" ht="24.75" customHeight="1" x14ac:dyDescent="0.2">
      <c r="A9" s="153"/>
      <c r="B9" s="92" t="s">
        <v>164</v>
      </c>
      <c r="C9" s="65" t="s">
        <v>165</v>
      </c>
      <c r="D9" s="66" t="s">
        <v>166</v>
      </c>
    </row>
    <row r="10" spans="1:4" ht="50.25" customHeight="1" x14ac:dyDescent="0.2">
      <c r="A10" s="153"/>
      <c r="B10" s="68" t="s">
        <v>167</v>
      </c>
      <c r="C10" s="63" t="s">
        <v>207</v>
      </c>
      <c r="D10" s="69" t="s">
        <v>168</v>
      </c>
    </row>
    <row r="11" spans="1:4" ht="36" customHeight="1" x14ac:dyDescent="0.2">
      <c r="A11" s="153"/>
      <c r="B11" s="111" t="s">
        <v>208</v>
      </c>
      <c r="C11" s="97" t="s">
        <v>196</v>
      </c>
      <c r="D11" s="96" t="s">
        <v>169</v>
      </c>
    </row>
    <row r="12" spans="1:4" ht="24.75" customHeight="1" x14ac:dyDescent="0.2">
      <c r="A12" s="153"/>
      <c r="B12" s="159" t="s">
        <v>195</v>
      </c>
      <c r="C12" s="121" t="s">
        <v>210</v>
      </c>
      <c r="D12" s="96"/>
    </row>
    <row r="13" spans="1:4" ht="24.75" customHeight="1" x14ac:dyDescent="0.2">
      <c r="A13" s="153"/>
      <c r="B13" s="160"/>
      <c r="C13" s="121" t="s">
        <v>211</v>
      </c>
      <c r="D13" s="96"/>
    </row>
    <row r="14" spans="1:4" ht="36.75" customHeight="1" thickBot="1" x14ac:dyDescent="0.25">
      <c r="A14" s="154"/>
      <c r="B14" s="93" t="s">
        <v>189</v>
      </c>
      <c r="C14" s="117" t="s">
        <v>194</v>
      </c>
      <c r="D14" s="81"/>
    </row>
    <row r="15" spans="1:4" ht="59.25" customHeight="1" x14ac:dyDescent="0.2">
      <c r="A15" s="152" t="s">
        <v>170</v>
      </c>
      <c r="B15" s="112" t="s">
        <v>171</v>
      </c>
      <c r="C15" s="67" t="s">
        <v>197</v>
      </c>
      <c r="D15" s="113" t="s">
        <v>172</v>
      </c>
    </row>
    <row r="16" spans="1:4" ht="29.25" customHeight="1" x14ac:dyDescent="0.2">
      <c r="A16" s="153"/>
      <c r="B16" s="158" t="s">
        <v>173</v>
      </c>
      <c r="C16" s="95" t="s">
        <v>198</v>
      </c>
      <c r="D16" s="96" t="s">
        <v>217</v>
      </c>
    </row>
    <row r="17" spans="1:4" ht="40.5" customHeight="1" x14ac:dyDescent="0.2">
      <c r="A17" s="153"/>
      <c r="B17" s="158"/>
      <c r="C17" s="98" t="s">
        <v>199</v>
      </c>
      <c r="D17" s="99" t="s">
        <v>215</v>
      </c>
    </row>
    <row r="18" spans="1:4" x14ac:dyDescent="0.2">
      <c r="A18" s="153"/>
      <c r="B18" s="158"/>
      <c r="C18" s="71" t="s">
        <v>200</v>
      </c>
      <c r="D18" s="70" t="s">
        <v>216</v>
      </c>
    </row>
    <row r="19" spans="1:4" ht="24.75" customHeight="1" thickBot="1" x14ac:dyDescent="0.25">
      <c r="A19" s="154"/>
      <c r="B19" s="68" t="s">
        <v>174</v>
      </c>
      <c r="C19" s="63" t="s">
        <v>201</v>
      </c>
      <c r="D19" s="69" t="s">
        <v>47</v>
      </c>
    </row>
    <row r="20" spans="1:4" x14ac:dyDescent="0.2">
      <c r="A20" s="155" t="s">
        <v>187</v>
      </c>
      <c r="B20" s="159" t="s">
        <v>209</v>
      </c>
      <c r="C20" s="101"/>
      <c r="D20" s="83" t="s">
        <v>220</v>
      </c>
    </row>
    <row r="21" spans="1:4" x14ac:dyDescent="0.2">
      <c r="A21" s="156"/>
      <c r="B21" s="158"/>
      <c r="C21" s="102"/>
      <c r="D21" s="73" t="s">
        <v>219</v>
      </c>
    </row>
    <row r="22" spans="1:4" x14ac:dyDescent="0.2">
      <c r="A22" s="156"/>
      <c r="B22" s="158"/>
      <c r="C22" s="102" t="s">
        <v>175</v>
      </c>
      <c r="D22" s="73" t="s">
        <v>218</v>
      </c>
    </row>
    <row r="23" spans="1:4" x14ac:dyDescent="0.2">
      <c r="A23" s="156"/>
      <c r="B23" s="158"/>
      <c r="C23" s="102"/>
      <c r="D23" s="72" t="s">
        <v>221</v>
      </c>
    </row>
    <row r="24" spans="1:4" ht="15" thickBot="1" x14ac:dyDescent="0.25">
      <c r="A24" s="157"/>
      <c r="B24" s="161"/>
      <c r="C24" s="103"/>
      <c r="D24" s="84" t="s">
        <v>222</v>
      </c>
    </row>
    <row r="25" spans="1:4" ht="24.75" customHeight="1" x14ac:dyDescent="0.2">
      <c r="A25" s="149" t="s">
        <v>176</v>
      </c>
      <c r="B25" s="86" t="s">
        <v>177</v>
      </c>
      <c r="C25" s="79" t="s">
        <v>202</v>
      </c>
      <c r="D25" s="87" t="s">
        <v>178</v>
      </c>
    </row>
    <row r="26" spans="1:4" ht="24.75" customHeight="1" x14ac:dyDescent="0.2">
      <c r="A26" s="150"/>
      <c r="B26" s="75" t="s">
        <v>179</v>
      </c>
      <c r="C26" s="67" t="s">
        <v>180</v>
      </c>
      <c r="D26" s="76"/>
    </row>
    <row r="27" spans="1:4" ht="24.75" customHeight="1" x14ac:dyDescent="0.2">
      <c r="A27" s="150"/>
      <c r="B27" s="68" t="s">
        <v>171</v>
      </c>
      <c r="C27" s="97" t="s">
        <v>181</v>
      </c>
      <c r="D27" s="96" t="s">
        <v>182</v>
      </c>
    </row>
    <row r="28" spans="1:4" ht="24.75" customHeight="1" x14ac:dyDescent="0.2">
      <c r="A28" s="150"/>
      <c r="B28" s="159" t="s">
        <v>203</v>
      </c>
      <c r="C28" s="119" t="s">
        <v>204</v>
      </c>
      <c r="D28" s="120" t="s">
        <v>47</v>
      </c>
    </row>
    <row r="29" spans="1:4" ht="24.75" customHeight="1" x14ac:dyDescent="0.2">
      <c r="A29" s="150"/>
      <c r="B29" s="158"/>
      <c r="C29" s="74" t="s">
        <v>206</v>
      </c>
      <c r="D29" s="73" t="s">
        <v>47</v>
      </c>
    </row>
    <row r="30" spans="1:4" ht="24.75" customHeight="1" thickBot="1" x14ac:dyDescent="0.25">
      <c r="A30" s="151"/>
      <c r="B30" s="161"/>
      <c r="C30" s="85" t="s">
        <v>205</v>
      </c>
      <c r="D30" s="84" t="s">
        <v>47</v>
      </c>
    </row>
    <row r="31" spans="1:4" ht="51.75" customHeight="1" thickBot="1" x14ac:dyDescent="0.25">
      <c r="A31" s="118" t="s">
        <v>184</v>
      </c>
      <c r="B31" s="94"/>
      <c r="C31" s="82" t="s">
        <v>214</v>
      </c>
      <c r="D31" s="122" t="s">
        <v>213</v>
      </c>
    </row>
    <row r="33" spans="2:2" s="115" customFormat="1" ht="24" customHeight="1" x14ac:dyDescent="0.2">
      <c r="B33" s="116"/>
    </row>
  </sheetData>
  <mergeCells count="12">
    <mergeCell ref="A25:A30"/>
    <mergeCell ref="A6:A14"/>
    <mergeCell ref="A20:A24"/>
    <mergeCell ref="A15:A19"/>
    <mergeCell ref="B16:B18"/>
    <mergeCell ref="B7:B8"/>
    <mergeCell ref="B12:B13"/>
    <mergeCell ref="B28:B30"/>
    <mergeCell ref="B20:B24"/>
    <mergeCell ref="B3:B4"/>
    <mergeCell ref="C3:C4"/>
    <mergeCell ref="D3:D4"/>
  </mergeCells>
  <pageMargins left="0.33" right="0.23" top="0.74803149606299213" bottom="0.51" header="0.31496062992125984" footer="0.31496062992125984"/>
  <pageSetup paperSize="9" scale="4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125d92-fdaa-4835-9ea9-d36f3ea0e9d4">
      <Terms xmlns="http://schemas.microsoft.com/office/infopath/2007/PartnerControls"/>
    </lcf76f155ced4ddcb4097134ff3c332f>
    <TaxCatchAll xmlns="0322d78c-f248-428b-a46c-08fcc3dc716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09A160FAD7F741BE752BD93BBAD418" ma:contentTypeVersion="15" ma:contentTypeDescription="Crear nuevo documento." ma:contentTypeScope="" ma:versionID="5906a14929702042f1a3093f1ba40b81">
  <xsd:schema xmlns:xsd="http://www.w3.org/2001/XMLSchema" xmlns:xs="http://www.w3.org/2001/XMLSchema" xmlns:p="http://schemas.microsoft.com/office/2006/metadata/properties" xmlns:ns2="ce125d92-fdaa-4835-9ea9-d36f3ea0e9d4" xmlns:ns3="0322d78c-f248-428b-a46c-08fcc3dc716b" targetNamespace="http://schemas.microsoft.com/office/2006/metadata/properties" ma:root="true" ma:fieldsID="b6a4197c688a8068a03d000a66284dc7" ns2:_="" ns3:_="">
    <xsd:import namespace="ce125d92-fdaa-4835-9ea9-d36f3ea0e9d4"/>
    <xsd:import namespace="0322d78c-f248-428b-a46c-08fcc3dc716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25d92-fdaa-4835-9ea9-d36f3ea0e9d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f73f052f-bed6-4b64-bd66-18409345a3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2d78c-f248-428b-a46c-08fcc3dc716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41bafce-4175-4b9d-b150-0d5c4ff9770e}" ma:internalName="TaxCatchAll" ma:showField="CatchAllData" ma:web="0322d78c-f248-428b-a46c-08fcc3dc7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96444D-F5EA-49DD-9247-4E991014BF94}">
  <ds:schemaRefs>
    <ds:schemaRef ds:uri="http://schemas.microsoft.com/office/2006/metadata/properties"/>
    <ds:schemaRef ds:uri="http://schemas.microsoft.com/office/infopath/2007/PartnerControls"/>
    <ds:schemaRef ds:uri="48ed6de2-5d5e-4030-a2a9-5ea5d8033843"/>
    <ds:schemaRef ds:uri="2e3932c8-f16a-4ce2-a188-a158f1bd1cfe"/>
    <ds:schemaRef ds:uri="ce125d92-fdaa-4835-9ea9-d36f3ea0e9d4"/>
    <ds:schemaRef ds:uri="0322d78c-f248-428b-a46c-08fcc3dc716b"/>
  </ds:schemaRefs>
</ds:datastoreItem>
</file>

<file path=customXml/itemProps2.xml><?xml version="1.0" encoding="utf-8"?>
<ds:datastoreItem xmlns:ds="http://schemas.openxmlformats.org/officeDocument/2006/customXml" ds:itemID="{457591AA-4543-4FDA-AF03-E909C579F7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125d92-fdaa-4835-9ea9-d36f3ea0e9d4"/>
    <ds:schemaRef ds:uri="0322d78c-f248-428b-a46c-08fcc3dc71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0B4E62-376B-4EF0-9BEE-F71FEFC1A6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1.1- NAUS, LOCALS I OFICINES</vt:lpstr>
      <vt:lpstr>1.2-APARCAMENTS</vt:lpstr>
      <vt:lpstr>1.4- SOLARS</vt:lpstr>
      <vt:lpstr>'1.1- NAUS, LOCALS I OFICINES'!Área_de_impresión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Domínguez</dc:creator>
  <cp:lastModifiedBy>Sara Sanchez</cp:lastModifiedBy>
  <cp:lastPrinted>2023-03-22T12:39:08Z</cp:lastPrinted>
  <dcterms:created xsi:type="dcterms:W3CDTF">2018-02-14T08:57:54Z</dcterms:created>
  <dcterms:modified xsi:type="dcterms:W3CDTF">2024-07-03T13:08:53Z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0x010100B209A160FAD7F741BE752BD93BBAD418</vt:lpwstr>
  </property>
  <property fmtid="{D5CDD505-2E9C-101B-9397-08002B2CF9AE}" pid="3" name="MediaServiceImageTags">
    <vt:lpwstr/>
  </property>
</Properties>
</file>