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zurepumsa.sharepoint.com/sites/areadepatrimoni2/Documentos compartidos/Comunicacio/Sara_S/2026/PUMSA/PUMSA/4_transperència Gerent/RLT_Retribucions_2026/"/>
    </mc:Choice>
  </mc:AlternateContent>
  <xr:revisionPtr revIDLastSave="0" documentId="8_{2DA632ED-AB59-4CA5-AF53-416A90CD3120}" xr6:coauthVersionLast="47" xr6:coauthVersionMax="47" xr10:uidLastSave="{00000000-0000-0000-0000-000000000000}"/>
  <bookViews>
    <workbookView xWindow="-120" yWindow="-120" windowWidth="29040" windowHeight="15720" xr2:uid="{9259111B-DD57-40FA-A66A-FFF59D5496D6}"/>
  </bookViews>
  <sheets>
    <sheet name="RLT Gener 2026" sheetId="1" r:id="rId1"/>
  </sheets>
  <definedNames>
    <definedName name="_xlnm._FilterDatabase" localSheetId="0" hidden="1">'RLT Gener 2026'!$A$7:$R$74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69" i="1" l="1"/>
  <c r="Q74" i="1"/>
  <c r="R74" i="1" s="1"/>
  <c r="N74" i="1"/>
  <c r="O74" i="1" s="1"/>
  <c r="Q73" i="1"/>
  <c r="R73" i="1" s="1"/>
  <c r="N73" i="1"/>
  <c r="O73" i="1" s="1"/>
  <c r="Q72" i="1"/>
  <c r="R72" i="1" s="1"/>
  <c r="N72" i="1"/>
  <c r="O72" i="1" s="1"/>
  <c r="Q71" i="1"/>
  <c r="R71" i="1" s="1"/>
  <c r="N71" i="1"/>
  <c r="O71" i="1" s="1"/>
  <c r="Q70" i="1"/>
  <c r="R70" i="1" s="1"/>
  <c r="N70" i="1"/>
  <c r="O70" i="1" s="1"/>
  <c r="Q69" i="1"/>
  <c r="R69" i="1" s="1"/>
  <c r="N69" i="1"/>
  <c r="O69" i="1" s="1"/>
  <c r="Q68" i="1"/>
  <c r="R68" i="1" s="1"/>
  <c r="N68" i="1"/>
  <c r="O68" i="1" s="1"/>
  <c r="Q67" i="1"/>
  <c r="R67" i="1" s="1"/>
  <c r="N67" i="1"/>
  <c r="O67" i="1" s="1"/>
  <c r="Q66" i="1"/>
  <c r="R66" i="1" s="1"/>
  <c r="N66" i="1"/>
  <c r="O66" i="1" s="1"/>
  <c r="Q65" i="1"/>
  <c r="R65" i="1" s="1"/>
  <c r="N65" i="1"/>
  <c r="O65" i="1" s="1"/>
  <c r="Q64" i="1"/>
  <c r="R64" i="1" s="1"/>
  <c r="N64" i="1"/>
  <c r="O64" i="1" s="1"/>
  <c r="Q63" i="1"/>
  <c r="R63" i="1" s="1"/>
  <c r="N63" i="1"/>
  <c r="O63" i="1" s="1"/>
  <c r="Q62" i="1"/>
  <c r="R62" i="1" s="1"/>
  <c r="N62" i="1"/>
  <c r="O62" i="1" s="1"/>
  <c r="Q61" i="1"/>
  <c r="R61" i="1" s="1"/>
  <c r="N61" i="1"/>
  <c r="O61" i="1" s="1"/>
  <c r="Q60" i="1"/>
  <c r="R60" i="1" s="1"/>
  <c r="N60" i="1"/>
  <c r="O60" i="1" s="1"/>
  <c r="Q55" i="1"/>
  <c r="R55" i="1" s="1"/>
  <c r="N55" i="1"/>
  <c r="O55" i="1" s="1"/>
  <c r="Q54" i="1"/>
  <c r="R54" i="1" s="1"/>
  <c r="N54" i="1"/>
  <c r="O54" i="1" s="1"/>
  <c r="Q53" i="1"/>
  <c r="R53" i="1" s="1"/>
  <c r="N53" i="1"/>
  <c r="O53" i="1" s="1"/>
  <c r="Q52" i="1"/>
  <c r="R52" i="1" s="1"/>
  <c r="N52" i="1"/>
  <c r="O52" i="1" s="1"/>
  <c r="Q51" i="1"/>
  <c r="R51" i="1" s="1"/>
  <c r="N51" i="1"/>
  <c r="O51" i="1" s="1"/>
  <c r="Q50" i="1"/>
  <c r="R50" i="1" s="1"/>
  <c r="N50" i="1"/>
  <c r="O50" i="1" s="1"/>
  <c r="Q49" i="1"/>
  <c r="R49" i="1" s="1"/>
  <c r="N49" i="1"/>
  <c r="O49" i="1" s="1"/>
  <c r="Q48" i="1"/>
  <c r="R48" i="1" s="1"/>
  <c r="N48" i="1"/>
  <c r="O48" i="1" s="1"/>
  <c r="Q47" i="1"/>
  <c r="R47" i="1" s="1"/>
  <c r="N47" i="1"/>
  <c r="O47" i="1" s="1"/>
  <c r="Q43" i="1"/>
  <c r="R43" i="1" s="1"/>
  <c r="N43" i="1"/>
  <c r="O43" i="1" s="1"/>
  <c r="Q41" i="1"/>
  <c r="R41" i="1" s="1"/>
  <c r="N41" i="1"/>
  <c r="O41" i="1" s="1"/>
  <c r="Q40" i="1"/>
  <c r="R40" i="1" s="1"/>
  <c r="N40" i="1"/>
  <c r="O40" i="1" s="1"/>
  <c r="Q38" i="1"/>
  <c r="R38" i="1" s="1"/>
  <c r="N38" i="1"/>
  <c r="O38" i="1" s="1"/>
  <c r="Q37" i="1"/>
  <c r="R37" i="1" s="1"/>
  <c r="N37" i="1"/>
  <c r="O37" i="1" s="1"/>
  <c r="Q36" i="1"/>
  <c r="R36" i="1" s="1"/>
  <c r="N36" i="1"/>
  <c r="O36" i="1" s="1"/>
  <c r="Q34" i="1"/>
  <c r="R34" i="1" s="1"/>
  <c r="N34" i="1"/>
  <c r="O34" i="1" s="1"/>
  <c r="Q33" i="1"/>
  <c r="R33" i="1" s="1"/>
  <c r="N33" i="1"/>
  <c r="O33" i="1" s="1"/>
  <c r="Q32" i="1"/>
  <c r="R32" i="1" s="1"/>
  <c r="N32" i="1"/>
  <c r="O32" i="1" s="1"/>
  <c r="Q31" i="1"/>
  <c r="R31" i="1" s="1"/>
  <c r="N31" i="1"/>
  <c r="O31" i="1" s="1"/>
  <c r="Q30" i="1"/>
  <c r="R30" i="1" s="1"/>
  <c r="N30" i="1"/>
  <c r="O30" i="1" s="1"/>
  <c r="Q27" i="1"/>
  <c r="R27" i="1" s="1"/>
  <c r="N27" i="1"/>
  <c r="O27" i="1" s="1"/>
  <c r="Q26" i="1"/>
  <c r="R26" i="1" s="1"/>
  <c r="N26" i="1"/>
  <c r="O26" i="1" s="1"/>
  <c r="Q25" i="1"/>
  <c r="R25" i="1" s="1"/>
  <c r="N25" i="1"/>
  <c r="O25" i="1" s="1"/>
  <c r="Q24" i="1"/>
  <c r="R24" i="1" s="1"/>
  <c r="N24" i="1"/>
  <c r="O24" i="1" s="1"/>
  <c r="Q23" i="1"/>
  <c r="R23" i="1" s="1"/>
  <c r="N23" i="1"/>
  <c r="O23" i="1" s="1"/>
  <c r="Q22" i="1"/>
  <c r="R22" i="1" s="1"/>
  <c r="N22" i="1"/>
  <c r="O22" i="1" s="1"/>
  <c r="Q21" i="1"/>
  <c r="R21" i="1" s="1"/>
  <c r="N21" i="1"/>
  <c r="O21" i="1" s="1"/>
  <c r="Q20" i="1"/>
  <c r="R20" i="1" s="1"/>
  <c r="N20" i="1"/>
  <c r="O20" i="1" s="1"/>
  <c r="Q19" i="1"/>
  <c r="R19" i="1" s="1"/>
  <c r="N19" i="1"/>
  <c r="O19" i="1" s="1"/>
  <c r="Q15" i="1"/>
  <c r="R15" i="1" s="1"/>
  <c r="N15" i="1"/>
  <c r="O15" i="1" s="1"/>
  <c r="Q13" i="1"/>
  <c r="R13" i="1" s="1"/>
  <c r="N13" i="1"/>
  <c r="O13" i="1" s="1"/>
  <c r="Q12" i="1"/>
  <c r="R12" i="1" s="1"/>
  <c r="N12" i="1"/>
  <c r="O12" i="1" s="1"/>
  <c r="Q11" i="1"/>
  <c r="R11" i="1" s="1"/>
  <c r="N11" i="1"/>
  <c r="O11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71" i="1" s="1"/>
  <c r="A72" i="1" s="1"/>
  <c r="A73" i="1" s="1"/>
  <c r="A74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<sst xmlns="http://schemas.openxmlformats.org/spreadsheetml/2006/main" count="295" uniqueCount="64">
  <si>
    <t>Unitat de Negoci</t>
  </si>
  <si>
    <t>Lloc de treball</t>
  </si>
  <si>
    <t>TEMPS (P:PARCIAL / C: COMPLET)</t>
  </si>
  <si>
    <t>Grup Titulació</t>
  </si>
  <si>
    <t>Brut anual 2020</t>
  </si>
  <si>
    <t xml:space="preserve">Antiguitat </t>
  </si>
  <si>
    <t>Assegurança Vida</t>
  </si>
  <si>
    <t>DEDICACIÓ</t>
  </si>
  <si>
    <t>SOU TOTAL 2020</t>
  </si>
  <si>
    <t>SOU TOTAL 2020 (DEDICACIÓ 100%)</t>
  </si>
  <si>
    <t>Brut anual 2020 + assegurança vida</t>
  </si>
  <si>
    <t>Brut anual 2020 + assegurança vida (Dedicació 100%)</t>
  </si>
  <si>
    <t>PERSONAL FIXE</t>
  </si>
  <si>
    <t>Gerència</t>
  </si>
  <si>
    <t xml:space="preserve">Gerent </t>
  </si>
  <si>
    <t>C</t>
  </si>
  <si>
    <t>Alta direcció</t>
  </si>
  <si>
    <t>Patrimoni</t>
  </si>
  <si>
    <t xml:space="preserve">Cap Àrea Patrimoni </t>
  </si>
  <si>
    <t>A1</t>
  </si>
  <si>
    <t>Manteniment patrimoni</t>
  </si>
  <si>
    <t>A2</t>
  </si>
  <si>
    <t>Comunicació</t>
  </si>
  <si>
    <t>C1</t>
  </si>
  <si>
    <t>Gestió aparcaments</t>
  </si>
  <si>
    <t>Administratiu/va</t>
  </si>
  <si>
    <t xml:space="preserve">Tècnic superior instal·lacions </t>
  </si>
  <si>
    <t>Gestió habitatges</t>
  </si>
  <si>
    <t>Gestió de sòl</t>
  </si>
  <si>
    <t>Cap Àrea</t>
  </si>
  <si>
    <t>Gestió urbanística i planejament</t>
  </si>
  <si>
    <t>Projectes i obres</t>
  </si>
  <si>
    <t xml:space="preserve">Delineant </t>
  </si>
  <si>
    <t>Administració Mobilitat</t>
  </si>
  <si>
    <t>Cap Àrea Mobilitat</t>
  </si>
  <si>
    <t>Aparcaments de rotació</t>
  </si>
  <si>
    <t>Responsable aparcaments</t>
  </si>
  <si>
    <t>Aux. administratiu/va</t>
  </si>
  <si>
    <t>C2</t>
  </si>
  <si>
    <t>P</t>
  </si>
  <si>
    <t>Temps parcial 50%</t>
  </si>
  <si>
    <t>Dipòsits de vehicles</t>
  </si>
  <si>
    <t>Responsable Dipòsit</t>
  </si>
  <si>
    <t>Retirada de vehicles i Zona Blava</t>
  </si>
  <si>
    <t>Responsable retirada de vehicles i zona blava</t>
  </si>
  <si>
    <t>Retirada de vehicles</t>
  </si>
  <si>
    <t>Gruista</t>
  </si>
  <si>
    <t>(1)</t>
  </si>
  <si>
    <t>Zona Blava</t>
  </si>
  <si>
    <t>Inspector/a</t>
  </si>
  <si>
    <t xml:space="preserve">Inspector/a </t>
  </si>
  <si>
    <t>Serveis Generals</t>
  </si>
  <si>
    <t>Cap Àrea economicoadministrativa</t>
  </si>
  <si>
    <t>Cap Àrea jurídica</t>
  </si>
  <si>
    <t>Recursos humans i assegurances</t>
  </si>
  <si>
    <t>Advocada Àrea jurídica</t>
  </si>
  <si>
    <t>Comptabilitat general i impostos</t>
  </si>
  <si>
    <t>Control de gestió i pressupost/tresoreria</t>
  </si>
  <si>
    <t>Secretària Gerència</t>
  </si>
  <si>
    <t>Clients i bancs</t>
  </si>
  <si>
    <t>Recepció</t>
  </si>
  <si>
    <t>Administrativa Àrea Jurídica</t>
  </si>
  <si>
    <t>Proveïdors</t>
  </si>
  <si>
    <r>
      <t>PUMSA - RELACIÓ LLOCS DE TREBALLS</t>
    </r>
    <r>
      <rPr>
        <i/>
        <sz val="11"/>
        <color theme="1"/>
        <rFont val="Calibri"/>
        <family val="2"/>
        <scheme val="minor"/>
      </rPr>
      <t xml:space="preserve"> / gener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</si>
</sst>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i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D2D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44" fontId="2" fillId="0" borderId="0" xfId="1" applyFont="1"/>
    <xf numFmtId="0" fontId="5" fillId="0" borderId="0" xfId="0" applyFont="1"/>
    <xf numFmtId="164" fontId="3" fillId="0" borderId="0" xfId="1" applyNumberFormat="1" applyFont="1"/>
    <xf numFmtId="164" fontId="3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wrapText="1"/>
    </xf>
    <xf numFmtId="164" fontId="10" fillId="0" borderId="5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44" fontId="2" fillId="0" borderId="0" xfId="1" applyFont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2" fillId="0" borderId="6" xfId="0" applyFont="1" applyBorder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12" fillId="0" borderId="12" xfId="2" applyFont="1" applyBorder="1" applyAlignment="1">
      <alignment horizontal="left" vertical="center"/>
    </xf>
    <xf numFmtId="0" fontId="2" fillId="0" borderId="13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9" fillId="0" borderId="0" xfId="0" applyFont="1"/>
    <xf numFmtId="0" fontId="8" fillId="0" borderId="14" xfId="0" applyFont="1" applyBorder="1"/>
    <xf numFmtId="44" fontId="2" fillId="0" borderId="0" xfId="0" applyNumberFormat="1" applyFont="1"/>
    <xf numFmtId="9" fontId="5" fillId="0" borderId="9" xfId="0" applyNumberFormat="1" applyFont="1" applyBorder="1"/>
    <xf numFmtId="44" fontId="2" fillId="0" borderId="10" xfId="0" applyNumberFormat="1" applyFont="1" applyBorder="1"/>
    <xf numFmtId="164" fontId="3" fillId="0" borderId="11" xfId="1" applyNumberFormat="1" applyFont="1" applyFill="1" applyBorder="1"/>
    <xf numFmtId="44" fontId="8" fillId="0" borderId="10" xfId="1" applyFont="1" applyBorder="1"/>
    <xf numFmtId="164" fontId="3" fillId="0" borderId="11" xfId="0" applyNumberFormat="1" applyFont="1" applyBorder="1"/>
    <xf numFmtId="9" fontId="13" fillId="0" borderId="0" xfId="0" applyNumberFormat="1" applyFont="1"/>
    <xf numFmtId="164" fontId="3" fillId="0" borderId="11" xfId="1" applyNumberFormat="1" applyFont="1" applyBorder="1"/>
    <xf numFmtId="164" fontId="2" fillId="0" borderId="0" xfId="0" applyNumberFormat="1" applyFont="1"/>
    <xf numFmtId="0" fontId="2" fillId="0" borderId="15" xfId="0" applyFont="1" applyBorder="1"/>
    <xf numFmtId="0" fontId="8" fillId="0" borderId="16" xfId="0" applyFont="1" applyBorder="1"/>
    <xf numFmtId="0" fontId="8" fillId="0" borderId="16" xfId="0" applyFont="1" applyBorder="1" applyAlignment="1">
      <alignment horizontal="center"/>
    </xf>
    <xf numFmtId="0" fontId="9" fillId="0" borderId="16" xfId="0" applyFont="1" applyBorder="1"/>
    <xf numFmtId="0" fontId="8" fillId="0" borderId="12" xfId="0" applyFont="1" applyBorder="1"/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9" fillId="0" borderId="17" xfId="0" applyFont="1" applyBorder="1"/>
    <xf numFmtId="0" fontId="8" fillId="0" borderId="18" xfId="0" applyFont="1" applyBorder="1"/>
    <xf numFmtId="44" fontId="14" fillId="0" borderId="0" xfId="0" applyNumberFormat="1" applyFont="1"/>
    <xf numFmtId="0" fontId="14" fillId="0" borderId="0" xfId="0" applyFont="1"/>
    <xf numFmtId="0" fontId="2" fillId="0" borderId="16" xfId="0" applyFont="1" applyBorder="1"/>
    <xf numFmtId="0" fontId="2" fillId="0" borderId="17" xfId="0" applyFont="1" applyBorder="1"/>
    <xf numFmtId="0" fontId="15" fillId="0" borderId="17" xfId="0" applyFont="1" applyBorder="1" applyAlignment="1">
      <alignment horizontal="center"/>
    </xf>
    <xf numFmtId="0" fontId="13" fillId="0" borderId="17" xfId="0" applyFont="1" applyBorder="1"/>
    <xf numFmtId="0" fontId="9" fillId="0" borderId="7" xfId="0" applyFont="1" applyBorder="1"/>
    <xf numFmtId="0" fontId="8" fillId="0" borderId="8" xfId="0" applyFont="1" applyBorder="1"/>
    <xf numFmtId="44" fontId="2" fillId="0" borderId="0" xfId="0" quotePrefix="1" applyNumberFormat="1" applyFont="1"/>
    <xf numFmtId="44" fontId="2" fillId="0" borderId="10" xfId="1" applyFont="1" applyBorder="1"/>
    <xf numFmtId="44" fontId="2" fillId="0" borderId="17" xfId="0" applyNumberFormat="1" applyFont="1" applyBorder="1"/>
    <xf numFmtId="44" fontId="2" fillId="0" borderId="19" xfId="0" applyNumberFormat="1" applyFont="1" applyBorder="1"/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2" fillId="2" borderId="20" xfId="0" applyFont="1" applyFill="1" applyBorder="1"/>
    <xf numFmtId="0" fontId="16" fillId="2" borderId="20" xfId="0" applyFont="1" applyFill="1" applyBorder="1"/>
    <xf numFmtId="0" fontId="3" fillId="2" borderId="20" xfId="0" applyFont="1" applyFill="1" applyBorder="1"/>
    <xf numFmtId="0" fontId="3" fillId="2" borderId="20" xfId="0" applyFont="1" applyFill="1" applyBorder="1" applyAlignment="1">
      <alignment horizontal="center"/>
    </xf>
    <xf numFmtId="0" fontId="4" fillId="2" borderId="20" xfId="0" applyFont="1" applyFill="1" applyBorder="1"/>
    <xf numFmtId="0" fontId="6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2" fillId="3" borderId="6" xfId="0" applyFont="1" applyFill="1" applyBorder="1"/>
    <xf numFmtId="0" fontId="8" fillId="3" borderId="7" xfId="0" applyFont="1" applyFill="1" applyBorder="1"/>
    <xf numFmtId="0" fontId="8" fillId="3" borderId="7" xfId="0" applyFont="1" applyFill="1" applyBorder="1" applyAlignment="1">
      <alignment horizontal="center"/>
    </xf>
    <xf numFmtId="0" fontId="7" fillId="3" borderId="7" xfId="0" applyFont="1" applyFill="1" applyBorder="1"/>
    <xf numFmtId="0" fontId="12" fillId="3" borderId="12" xfId="2" applyFont="1" applyFill="1" applyBorder="1" applyAlignment="1">
      <alignment horizontal="left" vertical="center"/>
    </xf>
  </cellXfs>
  <cellStyles count="3">
    <cellStyle name="Moneda" xfId="1" builtinId="4"/>
    <cellStyle name="Normal" xfId="0" builtinId="0"/>
    <cellStyle name="Normal_Hoja1" xfId="2" xr:uid="{0C854262-7B4E-4913-889D-ABDA2D1334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EA2FF-98F1-4507-B7CD-0A240E06A67A}">
  <sheetPr>
    <pageSetUpPr fitToPage="1"/>
  </sheetPr>
  <dimension ref="A2:R80"/>
  <sheetViews>
    <sheetView tabSelected="1" zoomScale="118" zoomScaleNormal="118" workbookViewId="0">
      <pane xSplit="3" ySplit="7" topLeftCell="D40" activePane="bottomRight" state="frozen"/>
      <selection pane="topRight" activeCell="D1" sqref="D1"/>
      <selection pane="bottomLeft" activeCell="A4" sqref="A4"/>
      <selection pane="bottomRight" activeCell="Z54" sqref="Z54"/>
    </sheetView>
  </sheetViews>
  <sheetFormatPr baseColWidth="10" defaultColWidth="9.140625" defaultRowHeight="12" x14ac:dyDescent="0.2"/>
  <cols>
    <col min="1" max="1" width="7" style="1" customWidth="1"/>
    <col min="2" max="2" width="27" style="1" customWidth="1"/>
    <col min="3" max="3" width="32.85546875" style="1" customWidth="1"/>
    <col min="4" max="4" width="7.85546875" style="10" customWidth="1"/>
    <col min="5" max="5" width="15.85546875" style="11" customWidth="1"/>
    <col min="6" max="6" width="15.28515625" style="1" customWidth="1"/>
    <col min="7" max="7" width="1" style="1" hidden="1" customWidth="1"/>
    <col min="8" max="8" width="11.140625" style="1" hidden="1" customWidth="1"/>
    <col min="9" max="9" width="11.140625" style="5" hidden="1" customWidth="1"/>
    <col min="10" max="10" width="11.140625" style="1" hidden="1" customWidth="1"/>
    <col min="11" max="11" width="1" style="1" hidden="1" customWidth="1"/>
    <col min="12" max="12" width="5.140625" style="6" hidden="1" customWidth="1"/>
    <col min="13" max="13" width="0.7109375" style="1" hidden="1" customWidth="1"/>
    <col min="14" max="14" width="13.85546875" style="1" hidden="1" customWidth="1"/>
    <col min="15" max="15" width="11.7109375" style="7" hidden="1" customWidth="1"/>
    <col min="16" max="16" width="0.7109375" style="1" hidden="1" customWidth="1"/>
    <col min="17" max="17" width="10.85546875" style="1" hidden="1" customWidth="1"/>
    <col min="18" max="18" width="11.7109375" style="42" hidden="1" customWidth="1"/>
    <col min="19" max="16384" width="9.140625" style="1"/>
  </cols>
  <sheetData>
    <row r="2" spans="1:18" ht="31.5" customHeight="1" x14ac:dyDescent="0.2">
      <c r="B2" s="1" t="e" vm="1">
        <v>#VALUE!</v>
      </c>
    </row>
    <row r="3" spans="1:18" ht="18" customHeight="1" x14ac:dyDescent="0.2"/>
    <row r="4" spans="1:18" ht="18" customHeight="1" thickBot="1" x14ac:dyDescent="0.3">
      <c r="A4" s="67"/>
      <c r="B4" s="68" t="s">
        <v>63</v>
      </c>
      <c r="C4" s="69"/>
      <c r="D4" s="70"/>
      <c r="E4" s="71"/>
      <c r="F4" s="67"/>
      <c r="R4" s="8"/>
    </row>
    <row r="5" spans="1:18" ht="18" customHeight="1" x14ac:dyDescent="0.2">
      <c r="B5" s="9"/>
      <c r="C5" s="2"/>
      <c r="D5" s="3"/>
      <c r="E5" s="4"/>
      <c r="R5" s="8"/>
    </row>
    <row r="6" spans="1:18" ht="12.75" thickBot="1" x14ac:dyDescent="0.25">
      <c r="R6" s="8"/>
    </row>
    <row r="7" spans="1:18" ht="45.75" x14ac:dyDescent="0.2">
      <c r="A7" s="72"/>
      <c r="B7" s="73" t="s">
        <v>0</v>
      </c>
      <c r="C7" s="73" t="s">
        <v>1</v>
      </c>
      <c r="D7" s="74" t="s">
        <v>2</v>
      </c>
      <c r="E7" s="75"/>
      <c r="F7" s="76" t="s">
        <v>3</v>
      </c>
      <c r="H7" s="12" t="s">
        <v>4</v>
      </c>
      <c r="I7" s="12" t="s">
        <v>5</v>
      </c>
      <c r="J7" s="12" t="s">
        <v>6</v>
      </c>
      <c r="K7" s="13"/>
      <c r="L7" s="14" t="s">
        <v>7</v>
      </c>
      <c r="N7" s="15" t="s">
        <v>8</v>
      </c>
      <c r="O7" s="16" t="s">
        <v>9</v>
      </c>
      <c r="Q7" s="17" t="s">
        <v>10</v>
      </c>
      <c r="R7" s="16" t="s">
        <v>11</v>
      </c>
    </row>
    <row r="8" spans="1:18" s="18" customFormat="1" ht="15" customHeight="1" x14ac:dyDescent="0.25">
      <c r="A8" s="64" t="s">
        <v>12</v>
      </c>
      <c r="B8" s="65"/>
      <c r="C8" s="65"/>
      <c r="D8" s="65"/>
      <c r="E8" s="65"/>
      <c r="F8" s="66"/>
      <c r="I8" s="19"/>
      <c r="L8" s="20"/>
      <c r="N8" s="21"/>
      <c r="O8" s="22"/>
      <c r="Q8" s="21"/>
      <c r="R8" s="23"/>
    </row>
    <row r="9" spans="1:18" s="18" customFormat="1" ht="12" customHeight="1" x14ac:dyDescent="0.2">
      <c r="A9" s="77">
        <v>1</v>
      </c>
      <c r="B9" s="78" t="s">
        <v>13</v>
      </c>
      <c r="C9" s="78" t="s">
        <v>14</v>
      </c>
      <c r="D9" s="79" t="s">
        <v>15</v>
      </c>
      <c r="E9" s="80"/>
      <c r="F9" s="81" t="s">
        <v>16</v>
      </c>
      <c r="I9" s="19"/>
      <c r="L9" s="20"/>
      <c r="N9" s="21"/>
      <c r="O9" s="22"/>
      <c r="Q9" s="21"/>
      <c r="R9" s="23"/>
    </row>
    <row r="10" spans="1:18" s="18" customFormat="1" ht="12" customHeight="1" x14ac:dyDescent="0.2">
      <c r="A10" s="28">
        <f>A9+1</f>
        <v>2</v>
      </c>
      <c r="B10" s="29" t="s">
        <v>17</v>
      </c>
      <c r="C10" s="29" t="s">
        <v>18</v>
      </c>
      <c r="D10" s="30" t="s">
        <v>15</v>
      </c>
      <c r="E10" s="31"/>
      <c r="F10" s="27" t="s">
        <v>19</v>
      </c>
      <c r="I10" s="19"/>
      <c r="L10" s="20"/>
      <c r="N10" s="21"/>
      <c r="O10" s="22"/>
      <c r="Q10" s="21"/>
      <c r="R10" s="23"/>
    </row>
    <row r="11" spans="1:18" x14ac:dyDescent="0.2">
      <c r="A11" s="28">
        <f t="shared" ref="A11:A73" si="0">A10+1</f>
        <v>3</v>
      </c>
      <c r="B11" s="29" t="s">
        <v>17</v>
      </c>
      <c r="C11" s="29" t="s">
        <v>20</v>
      </c>
      <c r="D11" s="30" t="s">
        <v>15</v>
      </c>
      <c r="E11" s="32"/>
      <c r="F11" s="33" t="s">
        <v>21</v>
      </c>
      <c r="H11" s="34">
        <v>36395.519999999997</v>
      </c>
      <c r="I11" s="5">
        <v>3760.68</v>
      </c>
      <c r="J11" s="34">
        <v>383.04</v>
      </c>
      <c r="K11" s="34"/>
      <c r="L11" s="35">
        <v>1</v>
      </c>
      <c r="N11" s="36">
        <f t="shared" ref="N11:N74" si="1">SUM(H11:K11)</f>
        <v>40539.24</v>
      </c>
      <c r="O11" s="37">
        <f t="shared" ref="O11:O74" si="2">+((N11-I11)*100)/L11/100+I11</f>
        <v>40539.24</v>
      </c>
      <c r="Q11" s="38">
        <f t="shared" ref="Q11:Q74" si="3">+H11+J11</f>
        <v>36778.559999999998</v>
      </c>
      <c r="R11" s="39">
        <f t="shared" ref="R11:R74" si="4">+(Q11*100)/L11/100</f>
        <v>36778.559999999998</v>
      </c>
    </row>
    <row r="12" spans="1:18" x14ac:dyDescent="0.2">
      <c r="A12" s="28">
        <f t="shared" si="0"/>
        <v>4</v>
      </c>
      <c r="B12" s="29" t="s">
        <v>17</v>
      </c>
      <c r="C12" s="29" t="s">
        <v>22</v>
      </c>
      <c r="D12" s="30" t="s">
        <v>15</v>
      </c>
      <c r="E12" s="40"/>
      <c r="F12" s="33" t="s">
        <v>23</v>
      </c>
      <c r="H12" s="34">
        <v>27127.94</v>
      </c>
      <c r="I12" s="5">
        <v>2784.18</v>
      </c>
      <c r="J12" s="34">
        <v>107.28</v>
      </c>
      <c r="K12" s="34"/>
      <c r="L12" s="35">
        <v>0.85</v>
      </c>
      <c r="N12" s="36">
        <f t="shared" si="1"/>
        <v>30019.399999999998</v>
      </c>
      <c r="O12" s="37">
        <f t="shared" si="2"/>
        <v>34825.615294117641</v>
      </c>
      <c r="Q12" s="38">
        <f t="shared" si="3"/>
        <v>27235.219999999998</v>
      </c>
      <c r="R12" s="41">
        <f t="shared" si="4"/>
        <v>32041.435294117644</v>
      </c>
    </row>
    <row r="13" spans="1:18" x14ac:dyDescent="0.2">
      <c r="A13" s="28">
        <f t="shared" si="0"/>
        <v>5</v>
      </c>
      <c r="B13" s="29" t="s">
        <v>17</v>
      </c>
      <c r="C13" s="29" t="s">
        <v>24</v>
      </c>
      <c r="D13" s="30" t="s">
        <v>15</v>
      </c>
      <c r="E13" s="32"/>
      <c r="F13" s="33" t="s">
        <v>23</v>
      </c>
      <c r="H13" s="34">
        <v>21612.080000000002</v>
      </c>
      <c r="I13" s="5">
        <v>5590.62</v>
      </c>
      <c r="J13" s="34">
        <v>97.56</v>
      </c>
      <c r="K13" s="34"/>
      <c r="L13" s="35">
        <v>1</v>
      </c>
      <c r="N13" s="36">
        <f t="shared" si="1"/>
        <v>27300.260000000002</v>
      </c>
      <c r="O13" s="37">
        <f t="shared" si="2"/>
        <v>27300.260000000002</v>
      </c>
      <c r="Q13" s="38">
        <f t="shared" si="3"/>
        <v>21709.640000000003</v>
      </c>
      <c r="R13" s="39">
        <f t="shared" si="4"/>
        <v>21709.640000000003</v>
      </c>
    </row>
    <row r="14" spans="1:18" x14ac:dyDescent="0.2">
      <c r="A14" s="28">
        <f t="shared" si="0"/>
        <v>6</v>
      </c>
      <c r="B14" s="29" t="s">
        <v>17</v>
      </c>
      <c r="C14" s="29" t="s">
        <v>26</v>
      </c>
      <c r="D14" s="30" t="s">
        <v>15</v>
      </c>
      <c r="E14" s="32"/>
      <c r="F14" s="33" t="s">
        <v>23</v>
      </c>
      <c r="H14" s="34"/>
      <c r="J14" s="34"/>
      <c r="K14" s="34"/>
      <c r="L14" s="35"/>
      <c r="N14" s="36"/>
      <c r="O14" s="37"/>
      <c r="Q14" s="38"/>
      <c r="R14" s="39"/>
    </row>
    <row r="15" spans="1:18" x14ac:dyDescent="0.2">
      <c r="A15" s="28">
        <f t="shared" si="0"/>
        <v>7</v>
      </c>
      <c r="B15" s="29" t="s">
        <v>17</v>
      </c>
      <c r="C15" s="29" t="s">
        <v>25</v>
      </c>
      <c r="D15" s="30" t="s">
        <v>15</v>
      </c>
      <c r="E15" s="32"/>
      <c r="F15" s="33" t="s">
        <v>23</v>
      </c>
      <c r="H15" s="34">
        <v>25091.64</v>
      </c>
      <c r="I15" s="5">
        <v>4094.44</v>
      </c>
      <c r="J15" s="34">
        <v>360.72</v>
      </c>
      <c r="K15" s="34"/>
      <c r="L15" s="35">
        <v>1</v>
      </c>
      <c r="N15" s="36">
        <f t="shared" si="1"/>
        <v>29546.799999999999</v>
      </c>
      <c r="O15" s="37">
        <f t="shared" si="2"/>
        <v>29546.799999999999</v>
      </c>
      <c r="Q15" s="38">
        <f t="shared" si="3"/>
        <v>25452.36</v>
      </c>
      <c r="R15" s="39">
        <f t="shared" si="4"/>
        <v>25452.36</v>
      </c>
    </row>
    <row r="16" spans="1:18" x14ac:dyDescent="0.2">
      <c r="A16" s="28">
        <f t="shared" si="0"/>
        <v>8</v>
      </c>
      <c r="B16" s="29" t="s">
        <v>17</v>
      </c>
      <c r="C16" s="29" t="s">
        <v>26</v>
      </c>
      <c r="D16" s="30" t="s">
        <v>15</v>
      </c>
      <c r="F16" s="33" t="s">
        <v>23</v>
      </c>
    </row>
    <row r="17" spans="1:18" x14ac:dyDescent="0.2">
      <c r="A17" s="28">
        <f t="shared" si="0"/>
        <v>9</v>
      </c>
      <c r="B17" s="29" t="s">
        <v>17</v>
      </c>
      <c r="C17" s="29" t="s">
        <v>26</v>
      </c>
      <c r="D17" s="30" t="s">
        <v>15</v>
      </c>
      <c r="F17" s="33" t="s">
        <v>23</v>
      </c>
    </row>
    <row r="18" spans="1:18" x14ac:dyDescent="0.2">
      <c r="A18" s="43">
        <f t="shared" si="0"/>
        <v>10</v>
      </c>
      <c r="B18" s="29" t="s">
        <v>17</v>
      </c>
      <c r="C18" s="29" t="s">
        <v>27</v>
      </c>
      <c r="D18" s="30" t="s">
        <v>15</v>
      </c>
      <c r="F18" s="33" t="s">
        <v>23</v>
      </c>
    </row>
    <row r="19" spans="1:18" x14ac:dyDescent="0.2">
      <c r="A19" s="28">
        <f t="shared" si="0"/>
        <v>11</v>
      </c>
      <c r="B19" s="44" t="s">
        <v>28</v>
      </c>
      <c r="C19" s="44" t="s">
        <v>29</v>
      </c>
      <c r="D19" s="45" t="s">
        <v>15</v>
      </c>
      <c r="E19" s="46"/>
      <c r="F19" s="47" t="s">
        <v>19</v>
      </c>
      <c r="H19" s="34">
        <v>51527.14</v>
      </c>
      <c r="I19" s="5">
        <v>6702.64</v>
      </c>
      <c r="J19" s="34">
        <v>453.24</v>
      </c>
      <c r="K19" s="34"/>
      <c r="L19" s="35">
        <v>1</v>
      </c>
      <c r="N19" s="36">
        <f t="shared" si="1"/>
        <v>58683.02</v>
      </c>
      <c r="O19" s="37">
        <f t="shared" si="2"/>
        <v>58683.02</v>
      </c>
      <c r="Q19" s="38">
        <f t="shared" si="3"/>
        <v>51980.38</v>
      </c>
      <c r="R19" s="39">
        <f t="shared" si="4"/>
        <v>51980.38</v>
      </c>
    </row>
    <row r="20" spans="1:18" x14ac:dyDescent="0.2">
      <c r="A20" s="28">
        <f t="shared" si="0"/>
        <v>12</v>
      </c>
      <c r="B20" s="29" t="s">
        <v>28</v>
      </c>
      <c r="C20" s="29" t="s">
        <v>30</v>
      </c>
      <c r="D20" s="30" t="s">
        <v>15</v>
      </c>
      <c r="E20" s="32"/>
      <c r="F20" s="33" t="s">
        <v>19</v>
      </c>
      <c r="H20" s="34">
        <v>40160.54</v>
      </c>
      <c r="I20" s="5">
        <v>2234.2600000000002</v>
      </c>
      <c r="J20" s="34">
        <v>733.44</v>
      </c>
      <c r="K20" s="34"/>
      <c r="L20" s="35">
        <v>1</v>
      </c>
      <c r="N20" s="36">
        <f t="shared" si="1"/>
        <v>43128.240000000005</v>
      </c>
      <c r="O20" s="37">
        <f t="shared" si="2"/>
        <v>43128.240000000005</v>
      </c>
      <c r="Q20" s="38">
        <f t="shared" si="3"/>
        <v>40893.980000000003</v>
      </c>
      <c r="R20" s="39">
        <f t="shared" si="4"/>
        <v>40893.980000000003</v>
      </c>
    </row>
    <row r="21" spans="1:18" x14ac:dyDescent="0.2">
      <c r="A21" s="28">
        <f t="shared" si="0"/>
        <v>13</v>
      </c>
      <c r="B21" s="29" t="s">
        <v>28</v>
      </c>
      <c r="C21" s="1" t="s">
        <v>31</v>
      </c>
      <c r="D21" s="30" t="s">
        <v>15</v>
      </c>
      <c r="E21" s="32"/>
      <c r="F21" s="33" t="s">
        <v>19</v>
      </c>
      <c r="H21" s="34">
        <v>29892.66</v>
      </c>
      <c r="I21" s="5">
        <v>2234.2600000000002</v>
      </c>
      <c r="J21" s="34">
        <v>129.96</v>
      </c>
      <c r="K21" s="34"/>
      <c r="L21" s="35">
        <v>1</v>
      </c>
      <c r="N21" s="36">
        <f t="shared" si="1"/>
        <v>32256.879999999997</v>
      </c>
      <c r="O21" s="37">
        <f t="shared" si="2"/>
        <v>32256.879999999997</v>
      </c>
      <c r="Q21" s="38">
        <f t="shared" si="3"/>
        <v>30022.62</v>
      </c>
      <c r="R21" s="39">
        <f t="shared" si="4"/>
        <v>30022.62</v>
      </c>
    </row>
    <row r="22" spans="1:18" x14ac:dyDescent="0.2">
      <c r="A22" s="28">
        <f t="shared" si="0"/>
        <v>14</v>
      </c>
      <c r="B22" s="29" t="s">
        <v>28</v>
      </c>
      <c r="C22" s="29" t="s">
        <v>32</v>
      </c>
      <c r="D22" s="30" t="s">
        <v>15</v>
      </c>
      <c r="E22" s="32"/>
      <c r="F22" s="33" t="s">
        <v>23</v>
      </c>
      <c r="H22" s="34">
        <v>26352.06</v>
      </c>
      <c r="I22" s="5">
        <v>4913.3</v>
      </c>
      <c r="J22" s="34">
        <v>249</v>
      </c>
      <c r="K22" s="34"/>
      <c r="L22" s="35">
        <v>1</v>
      </c>
      <c r="N22" s="36">
        <f t="shared" si="1"/>
        <v>31514.36</v>
      </c>
      <c r="O22" s="37">
        <f t="shared" si="2"/>
        <v>31514.36</v>
      </c>
      <c r="Q22" s="38">
        <f t="shared" si="3"/>
        <v>26601.06</v>
      </c>
      <c r="R22" s="39">
        <f t="shared" si="4"/>
        <v>26601.06</v>
      </c>
    </row>
    <row r="23" spans="1:18" x14ac:dyDescent="0.2">
      <c r="A23" s="28">
        <f t="shared" si="0"/>
        <v>15</v>
      </c>
      <c r="B23" s="48" t="s">
        <v>28</v>
      </c>
      <c r="C23" s="48" t="s">
        <v>25</v>
      </c>
      <c r="D23" s="49" t="s">
        <v>15</v>
      </c>
      <c r="E23" s="50"/>
      <c r="F23" s="51" t="s">
        <v>23</v>
      </c>
      <c r="H23" s="34">
        <v>19467.14</v>
      </c>
      <c r="I23" s="5">
        <v>798.7</v>
      </c>
      <c r="J23" s="34">
        <v>230.76</v>
      </c>
      <c r="K23" s="34"/>
      <c r="L23" s="35">
        <v>1</v>
      </c>
      <c r="N23" s="36">
        <f t="shared" si="1"/>
        <v>20496.599999999999</v>
      </c>
      <c r="O23" s="37">
        <f t="shared" si="2"/>
        <v>20496.599999999999</v>
      </c>
      <c r="Q23" s="38">
        <f t="shared" si="3"/>
        <v>19697.899999999998</v>
      </c>
      <c r="R23" s="39">
        <f t="shared" si="4"/>
        <v>19697.899999999998</v>
      </c>
    </row>
    <row r="24" spans="1:18" x14ac:dyDescent="0.2">
      <c r="A24" s="24">
        <f t="shared" si="0"/>
        <v>16</v>
      </c>
      <c r="B24" s="48" t="s">
        <v>33</v>
      </c>
      <c r="C24" s="48" t="s">
        <v>34</v>
      </c>
      <c r="D24" s="49" t="s">
        <v>15</v>
      </c>
      <c r="E24" s="50"/>
      <c r="F24" s="51" t="s">
        <v>19</v>
      </c>
      <c r="H24" s="34">
        <v>47010.74</v>
      </c>
      <c r="I24" s="5">
        <v>0</v>
      </c>
      <c r="J24" s="34">
        <v>303.24</v>
      </c>
      <c r="K24" s="52"/>
      <c r="L24" s="35">
        <v>1</v>
      </c>
      <c r="M24" s="53"/>
      <c r="N24" s="36">
        <f>SUM(H24:K24)</f>
        <v>47313.979999999996</v>
      </c>
      <c r="O24" s="37">
        <f>+((N24-I24)*100)/L24/100+I24</f>
        <v>47313.98</v>
      </c>
      <c r="Q24" s="38">
        <f>+H24+J24</f>
        <v>47313.979999999996</v>
      </c>
      <c r="R24" s="39">
        <f>+(Q24*100)/L24/100</f>
        <v>47313.98</v>
      </c>
    </row>
    <row r="25" spans="1:18" x14ac:dyDescent="0.2">
      <c r="A25" s="28">
        <f t="shared" si="0"/>
        <v>17</v>
      </c>
      <c r="B25" s="54" t="s">
        <v>35</v>
      </c>
      <c r="C25" s="44" t="s">
        <v>36</v>
      </c>
      <c r="D25" s="45" t="s">
        <v>15</v>
      </c>
      <c r="E25" s="46"/>
      <c r="F25" s="47" t="s">
        <v>23</v>
      </c>
      <c r="H25" s="34">
        <v>45460.38</v>
      </c>
      <c r="I25" s="5">
        <v>5585.58</v>
      </c>
      <c r="J25" s="34">
        <v>397.92</v>
      </c>
      <c r="K25" s="52"/>
      <c r="L25" s="35">
        <v>1</v>
      </c>
      <c r="M25" s="53"/>
      <c r="N25" s="36">
        <f>SUM(H25:K25)</f>
        <v>51443.88</v>
      </c>
      <c r="O25" s="37">
        <f>+((N25-I25)*100)/L25/100+I25</f>
        <v>51443.880000000005</v>
      </c>
      <c r="Q25" s="38">
        <f>+H25+J25</f>
        <v>45858.299999999996</v>
      </c>
      <c r="R25" s="39">
        <f>+(Q25*100)/L25/100</f>
        <v>45858.3</v>
      </c>
    </row>
    <row r="26" spans="1:18" x14ac:dyDescent="0.2">
      <c r="A26" s="28">
        <f t="shared" si="0"/>
        <v>18</v>
      </c>
      <c r="B26" s="1" t="s">
        <v>35</v>
      </c>
      <c r="C26" s="29" t="s">
        <v>37</v>
      </c>
      <c r="D26" s="30" t="s">
        <v>15</v>
      </c>
      <c r="E26" s="32"/>
      <c r="F26" s="33" t="s">
        <v>38</v>
      </c>
      <c r="H26" s="34">
        <v>21453.74</v>
      </c>
      <c r="I26" s="5">
        <v>2486.96</v>
      </c>
      <c r="J26" s="34">
        <v>166.2</v>
      </c>
      <c r="K26" s="34"/>
      <c r="L26" s="35">
        <v>1</v>
      </c>
      <c r="N26" s="36">
        <f t="shared" si="1"/>
        <v>24106.9</v>
      </c>
      <c r="O26" s="37">
        <f t="shared" si="2"/>
        <v>24106.899999999998</v>
      </c>
      <c r="Q26" s="38">
        <f t="shared" si="3"/>
        <v>21619.940000000002</v>
      </c>
      <c r="R26" s="39">
        <f t="shared" si="4"/>
        <v>21619.94</v>
      </c>
    </row>
    <row r="27" spans="1:18" x14ac:dyDescent="0.2">
      <c r="A27" s="28">
        <f t="shared" si="0"/>
        <v>19</v>
      </c>
      <c r="B27" s="1" t="s">
        <v>35</v>
      </c>
      <c r="C27" s="29" t="s">
        <v>37</v>
      </c>
      <c r="D27" s="30" t="s">
        <v>15</v>
      </c>
      <c r="E27" s="40"/>
      <c r="F27" s="33" t="s">
        <v>38</v>
      </c>
      <c r="H27" s="34">
        <v>15951.88</v>
      </c>
      <c r="I27" s="5">
        <v>1916.74</v>
      </c>
      <c r="J27" s="34">
        <v>48.72</v>
      </c>
      <c r="K27" s="34"/>
      <c r="L27" s="35">
        <v>0.85</v>
      </c>
      <c r="N27" s="36">
        <f t="shared" si="1"/>
        <v>17917.34</v>
      </c>
      <c r="O27" s="37">
        <f t="shared" si="2"/>
        <v>20740.975294117648</v>
      </c>
      <c r="Q27" s="38">
        <f t="shared" si="3"/>
        <v>16000.599999999999</v>
      </c>
      <c r="R27" s="41">
        <f t="shared" si="4"/>
        <v>18824.235294117647</v>
      </c>
    </row>
    <row r="28" spans="1:18" x14ac:dyDescent="0.2">
      <c r="A28" s="28">
        <f t="shared" si="0"/>
        <v>20</v>
      </c>
      <c r="B28" s="1" t="s">
        <v>35</v>
      </c>
      <c r="C28" s="29" t="s">
        <v>37</v>
      </c>
      <c r="D28" s="30" t="s">
        <v>15</v>
      </c>
      <c r="E28" s="40"/>
      <c r="F28" s="33" t="s">
        <v>38</v>
      </c>
      <c r="H28" s="34"/>
      <c r="J28" s="34"/>
      <c r="K28" s="34"/>
      <c r="L28" s="35"/>
      <c r="N28" s="36"/>
      <c r="O28" s="37"/>
      <c r="Q28" s="38"/>
      <c r="R28" s="41"/>
    </row>
    <row r="29" spans="1:18" x14ac:dyDescent="0.2">
      <c r="A29" s="28">
        <f t="shared" si="0"/>
        <v>21</v>
      </c>
      <c r="B29" s="1" t="s">
        <v>35</v>
      </c>
      <c r="C29" s="29" t="s">
        <v>37</v>
      </c>
      <c r="D29" s="30" t="s">
        <v>15</v>
      </c>
      <c r="E29" s="40"/>
      <c r="F29" s="33" t="s">
        <v>38</v>
      </c>
      <c r="H29" s="34"/>
      <c r="J29" s="34"/>
      <c r="K29" s="34"/>
      <c r="L29" s="35"/>
      <c r="N29" s="36"/>
      <c r="O29" s="37"/>
      <c r="Q29" s="38"/>
      <c r="R29" s="41"/>
    </row>
    <row r="30" spans="1:18" x14ac:dyDescent="0.2">
      <c r="A30" s="28">
        <f t="shared" si="0"/>
        <v>22</v>
      </c>
      <c r="B30" s="1" t="s">
        <v>35</v>
      </c>
      <c r="C30" s="29" t="s">
        <v>37</v>
      </c>
      <c r="D30" s="30" t="s">
        <v>15</v>
      </c>
      <c r="E30" s="32"/>
      <c r="F30" s="33" t="s">
        <v>38</v>
      </c>
      <c r="H30" s="34">
        <v>19790.96</v>
      </c>
      <c r="I30" s="5">
        <v>1597.26</v>
      </c>
      <c r="J30" s="34">
        <v>64.44</v>
      </c>
      <c r="K30" s="34"/>
      <c r="L30" s="35">
        <v>1</v>
      </c>
      <c r="N30" s="36">
        <f t="shared" si="1"/>
        <v>21452.659999999996</v>
      </c>
      <c r="O30" s="37">
        <f t="shared" si="2"/>
        <v>21452.659999999996</v>
      </c>
      <c r="Q30" s="38">
        <f t="shared" si="3"/>
        <v>19855.399999999998</v>
      </c>
      <c r="R30" s="39">
        <f t="shared" si="4"/>
        <v>19855.399999999998</v>
      </c>
    </row>
    <row r="31" spans="1:18" x14ac:dyDescent="0.2">
      <c r="A31" s="43">
        <f t="shared" si="0"/>
        <v>23</v>
      </c>
      <c r="B31" s="55" t="s">
        <v>35</v>
      </c>
      <c r="C31" s="29" t="s">
        <v>37</v>
      </c>
      <c r="D31" s="56" t="s">
        <v>39</v>
      </c>
      <c r="E31" s="57" t="s">
        <v>40</v>
      </c>
      <c r="F31" s="51" t="s">
        <v>38</v>
      </c>
      <c r="H31" s="34">
        <v>7840.28</v>
      </c>
      <c r="I31" s="5">
        <v>616.41999999999996</v>
      </c>
      <c r="J31" s="34">
        <v>223.68</v>
      </c>
      <c r="K31" s="34"/>
      <c r="L31" s="35">
        <v>0.5</v>
      </c>
      <c r="N31" s="36">
        <f t="shared" si="1"/>
        <v>8680.3799999999992</v>
      </c>
      <c r="O31" s="37">
        <f t="shared" si="2"/>
        <v>16744.339999999997</v>
      </c>
      <c r="Q31" s="38">
        <f t="shared" si="3"/>
        <v>8063.96</v>
      </c>
      <c r="R31" s="41">
        <f t="shared" si="4"/>
        <v>16127.92</v>
      </c>
    </row>
    <row r="32" spans="1:18" x14ac:dyDescent="0.2">
      <c r="A32" s="28">
        <f t="shared" si="0"/>
        <v>24</v>
      </c>
      <c r="B32" s="44" t="s">
        <v>41</v>
      </c>
      <c r="C32" s="44" t="s">
        <v>42</v>
      </c>
      <c r="D32" s="45" t="s">
        <v>15</v>
      </c>
      <c r="E32" s="46"/>
      <c r="F32" s="47" t="s">
        <v>23</v>
      </c>
      <c r="H32" s="34">
        <v>22788.36</v>
      </c>
      <c r="I32" s="5">
        <v>3497.9</v>
      </c>
      <c r="J32" s="34">
        <v>141.84</v>
      </c>
      <c r="K32" s="34"/>
      <c r="L32" s="35">
        <v>1</v>
      </c>
      <c r="N32" s="36">
        <f t="shared" si="1"/>
        <v>26428.100000000002</v>
      </c>
      <c r="O32" s="37">
        <f t="shared" si="2"/>
        <v>26428.100000000002</v>
      </c>
      <c r="Q32" s="38">
        <f t="shared" si="3"/>
        <v>22930.2</v>
      </c>
      <c r="R32" s="39">
        <f t="shared" si="4"/>
        <v>22930.2</v>
      </c>
    </row>
    <row r="33" spans="1:18" x14ac:dyDescent="0.2">
      <c r="A33" s="28">
        <f t="shared" si="0"/>
        <v>25</v>
      </c>
      <c r="B33" s="29" t="s">
        <v>41</v>
      </c>
      <c r="C33" s="29" t="s">
        <v>37</v>
      </c>
      <c r="D33" s="30" t="s">
        <v>15</v>
      </c>
      <c r="E33" s="32"/>
      <c r="F33" s="33" t="s">
        <v>38</v>
      </c>
      <c r="H33" s="34">
        <v>20406.12</v>
      </c>
      <c r="I33" s="5">
        <v>2465.8200000000002</v>
      </c>
      <c r="J33" s="34">
        <v>93.36</v>
      </c>
      <c r="K33" s="34"/>
      <c r="L33" s="35">
        <v>1</v>
      </c>
      <c r="N33" s="36">
        <f t="shared" si="1"/>
        <v>22965.3</v>
      </c>
      <c r="O33" s="37">
        <f t="shared" si="2"/>
        <v>22965.3</v>
      </c>
      <c r="Q33" s="38">
        <f t="shared" si="3"/>
        <v>20499.48</v>
      </c>
      <c r="R33" s="39">
        <f t="shared" si="4"/>
        <v>20499.48</v>
      </c>
    </row>
    <row r="34" spans="1:18" x14ac:dyDescent="0.2">
      <c r="A34" s="28">
        <f t="shared" si="0"/>
        <v>26</v>
      </c>
      <c r="B34" s="29" t="s">
        <v>41</v>
      </c>
      <c r="C34" s="29" t="s">
        <v>37</v>
      </c>
      <c r="D34" s="30" t="s">
        <v>15</v>
      </c>
      <c r="E34" s="32"/>
      <c r="F34" s="33" t="s">
        <v>38</v>
      </c>
      <c r="H34" s="34">
        <v>16307.76</v>
      </c>
      <c r="I34" s="5">
        <v>1232.98</v>
      </c>
      <c r="J34" s="34">
        <v>95.04</v>
      </c>
      <c r="K34" s="34"/>
      <c r="L34" s="35">
        <v>1</v>
      </c>
      <c r="N34" s="36">
        <f t="shared" si="1"/>
        <v>17635.780000000002</v>
      </c>
      <c r="O34" s="37">
        <f t="shared" si="2"/>
        <v>17635.780000000002</v>
      </c>
      <c r="Q34" s="38">
        <f t="shared" si="3"/>
        <v>16402.8</v>
      </c>
      <c r="R34" s="39">
        <f t="shared" si="4"/>
        <v>16402.8</v>
      </c>
    </row>
    <row r="35" spans="1:18" x14ac:dyDescent="0.2">
      <c r="A35" s="28">
        <f t="shared" si="0"/>
        <v>27</v>
      </c>
      <c r="B35" s="29" t="s">
        <v>41</v>
      </c>
      <c r="C35" s="29" t="s">
        <v>37</v>
      </c>
      <c r="D35" s="30" t="s">
        <v>15</v>
      </c>
      <c r="E35" s="32"/>
      <c r="F35" s="33" t="s">
        <v>38</v>
      </c>
      <c r="H35" s="34"/>
      <c r="J35" s="34"/>
      <c r="K35" s="34"/>
      <c r="L35" s="35"/>
      <c r="N35" s="36"/>
      <c r="O35" s="37"/>
      <c r="Q35" s="38"/>
      <c r="R35" s="39"/>
    </row>
    <row r="36" spans="1:18" x14ac:dyDescent="0.2">
      <c r="A36" s="28">
        <f t="shared" si="0"/>
        <v>28</v>
      </c>
      <c r="B36" s="29" t="s">
        <v>41</v>
      </c>
      <c r="C36" s="29" t="s">
        <v>37</v>
      </c>
      <c r="D36" s="30" t="s">
        <v>15</v>
      </c>
      <c r="E36" s="32"/>
      <c r="F36" s="33" t="s">
        <v>38</v>
      </c>
      <c r="H36" s="34">
        <v>16407.86</v>
      </c>
      <c r="I36" s="5">
        <v>616.41999999999996</v>
      </c>
      <c r="J36" s="34">
        <v>33</v>
      </c>
      <c r="K36" s="34"/>
      <c r="L36" s="35">
        <v>1</v>
      </c>
      <c r="N36" s="36">
        <f t="shared" si="1"/>
        <v>17057.28</v>
      </c>
      <c r="O36" s="37">
        <f t="shared" si="2"/>
        <v>17057.28</v>
      </c>
      <c r="Q36" s="38">
        <f t="shared" si="3"/>
        <v>16440.86</v>
      </c>
      <c r="R36" s="39">
        <f t="shared" si="4"/>
        <v>16440.86</v>
      </c>
    </row>
    <row r="37" spans="1:18" x14ac:dyDescent="0.2">
      <c r="A37" s="28">
        <f t="shared" si="0"/>
        <v>29</v>
      </c>
      <c r="B37" s="29" t="s">
        <v>41</v>
      </c>
      <c r="C37" s="29" t="s">
        <v>37</v>
      </c>
      <c r="D37" s="30" t="s">
        <v>15</v>
      </c>
      <c r="E37" s="32"/>
      <c r="F37" s="33" t="s">
        <v>38</v>
      </c>
      <c r="H37" s="34">
        <v>18906.72</v>
      </c>
      <c r="I37" s="5">
        <v>1849.4</v>
      </c>
      <c r="J37" s="34">
        <v>291</v>
      </c>
      <c r="K37" s="34"/>
      <c r="L37" s="35">
        <v>1</v>
      </c>
      <c r="N37" s="36">
        <f t="shared" si="1"/>
        <v>21047.120000000003</v>
      </c>
      <c r="O37" s="37">
        <f t="shared" si="2"/>
        <v>21047.120000000003</v>
      </c>
      <c r="Q37" s="38">
        <f t="shared" si="3"/>
        <v>19197.72</v>
      </c>
      <c r="R37" s="39">
        <f t="shared" si="4"/>
        <v>19197.72</v>
      </c>
    </row>
    <row r="38" spans="1:18" x14ac:dyDescent="0.2">
      <c r="A38" s="28">
        <f t="shared" si="0"/>
        <v>30</v>
      </c>
      <c r="B38" s="48" t="s">
        <v>41</v>
      </c>
      <c r="C38" s="48" t="s">
        <v>37</v>
      </c>
      <c r="D38" s="49" t="s">
        <v>15</v>
      </c>
      <c r="E38" s="50"/>
      <c r="F38" s="51" t="s">
        <v>38</v>
      </c>
      <c r="H38" s="34">
        <v>20406.12</v>
      </c>
      <c r="I38" s="5">
        <v>2465.8200000000002</v>
      </c>
      <c r="J38" s="34">
        <v>507.36</v>
      </c>
      <c r="K38" s="34"/>
      <c r="L38" s="35">
        <v>1</v>
      </c>
      <c r="N38" s="36">
        <f t="shared" si="1"/>
        <v>23379.3</v>
      </c>
      <c r="O38" s="37">
        <f t="shared" si="2"/>
        <v>23379.3</v>
      </c>
      <c r="Q38" s="38">
        <f t="shared" si="3"/>
        <v>20913.48</v>
      </c>
      <c r="R38" s="39">
        <f t="shared" si="4"/>
        <v>20913.48</v>
      </c>
    </row>
    <row r="39" spans="1:18" x14ac:dyDescent="0.2">
      <c r="A39" s="24">
        <f t="shared" si="0"/>
        <v>31</v>
      </c>
      <c r="B39" s="25" t="s">
        <v>43</v>
      </c>
      <c r="C39" s="25" t="s">
        <v>44</v>
      </c>
      <c r="D39" s="26" t="s">
        <v>15</v>
      </c>
      <c r="E39" s="58"/>
      <c r="F39" s="59" t="s">
        <v>23</v>
      </c>
      <c r="H39" s="34"/>
      <c r="J39" s="34"/>
      <c r="K39" s="34"/>
      <c r="L39" s="35"/>
      <c r="N39" s="36"/>
      <c r="O39" s="37"/>
      <c r="Q39" s="38"/>
      <c r="R39" s="39"/>
    </row>
    <row r="40" spans="1:18" x14ac:dyDescent="0.2">
      <c r="A40" s="28">
        <f t="shared" si="0"/>
        <v>32</v>
      </c>
      <c r="B40" s="29" t="s">
        <v>45</v>
      </c>
      <c r="C40" s="29" t="s">
        <v>46</v>
      </c>
      <c r="D40" s="30" t="s">
        <v>15</v>
      </c>
      <c r="E40" s="32"/>
      <c r="F40" s="33" t="s">
        <v>38</v>
      </c>
      <c r="H40" s="34">
        <v>21803.97</v>
      </c>
      <c r="I40" s="5">
        <v>2021.55</v>
      </c>
      <c r="J40" s="34">
        <v>13.57</v>
      </c>
      <c r="K40" s="60" t="s">
        <v>47</v>
      </c>
      <c r="L40" s="35">
        <v>1</v>
      </c>
      <c r="N40" s="36">
        <f>SUM(H40:K40)</f>
        <v>23839.09</v>
      </c>
      <c r="O40" s="41">
        <f>+((N40-I40)*100)/L40/100+I40</f>
        <v>23839.09</v>
      </c>
      <c r="Q40" s="61">
        <f>+H40+J40</f>
        <v>21817.54</v>
      </c>
      <c r="R40" s="39">
        <f>+(Q40*100)/L40/100</f>
        <v>21817.54</v>
      </c>
    </row>
    <row r="41" spans="1:18" x14ac:dyDescent="0.2">
      <c r="A41" s="28">
        <f t="shared" si="0"/>
        <v>33</v>
      </c>
      <c r="B41" s="29" t="s">
        <v>45</v>
      </c>
      <c r="C41" s="29" t="s">
        <v>46</v>
      </c>
      <c r="D41" s="30" t="s">
        <v>15</v>
      </c>
      <c r="E41" s="32"/>
      <c r="F41" s="33" t="s">
        <v>38</v>
      </c>
      <c r="H41" s="34">
        <v>21180.78</v>
      </c>
      <c r="I41" s="5">
        <v>1010.7</v>
      </c>
      <c r="J41" s="34">
        <v>13.57</v>
      </c>
      <c r="K41" s="60" t="s">
        <v>47</v>
      </c>
      <c r="L41" s="35">
        <v>1</v>
      </c>
      <c r="N41" s="36">
        <f>SUM(H41:K41)</f>
        <v>22205.05</v>
      </c>
      <c r="O41" s="41">
        <f>+((N41-I41)*100)/L41/100+I41</f>
        <v>22205.05</v>
      </c>
      <c r="Q41" s="61">
        <f>+H41+J41</f>
        <v>21194.35</v>
      </c>
      <c r="R41" s="39">
        <f>+(Q41*100)/L41/100</f>
        <v>21194.35</v>
      </c>
    </row>
    <row r="42" spans="1:18" x14ac:dyDescent="0.2">
      <c r="A42" s="28">
        <f t="shared" si="0"/>
        <v>34</v>
      </c>
      <c r="B42" s="29" t="s">
        <v>45</v>
      </c>
      <c r="C42" s="29" t="s">
        <v>46</v>
      </c>
      <c r="D42" s="30" t="s">
        <v>15</v>
      </c>
      <c r="E42" s="32"/>
      <c r="F42" s="33" t="s">
        <v>38</v>
      </c>
      <c r="H42" s="34"/>
      <c r="J42" s="34"/>
      <c r="K42" s="60"/>
      <c r="L42" s="35"/>
      <c r="N42" s="36"/>
      <c r="O42" s="41"/>
      <c r="Q42" s="61"/>
      <c r="R42" s="39"/>
    </row>
    <row r="43" spans="1:18" x14ac:dyDescent="0.2">
      <c r="A43" s="28">
        <f t="shared" si="0"/>
        <v>35</v>
      </c>
      <c r="B43" s="29" t="s">
        <v>45</v>
      </c>
      <c r="C43" s="29" t="s">
        <v>46</v>
      </c>
      <c r="D43" s="30" t="s">
        <v>15</v>
      </c>
      <c r="E43" s="32"/>
      <c r="F43" s="33" t="s">
        <v>38</v>
      </c>
      <c r="H43" s="34">
        <v>21180.78</v>
      </c>
      <c r="I43" s="5">
        <v>1010.7</v>
      </c>
      <c r="J43" s="34">
        <v>13.57</v>
      </c>
      <c r="K43" s="60" t="s">
        <v>47</v>
      </c>
      <c r="L43" s="35">
        <v>1</v>
      </c>
      <c r="N43" s="36">
        <f>SUM(H43:K43)</f>
        <v>22205.05</v>
      </c>
      <c r="O43" s="41">
        <f>+((N43-I43)*100)/L43/100+I43</f>
        <v>22205.05</v>
      </c>
      <c r="Q43" s="61">
        <f>+H43+J43</f>
        <v>21194.35</v>
      </c>
      <c r="R43" s="39">
        <f>+(Q43*100)/L43/100</f>
        <v>21194.35</v>
      </c>
    </row>
    <row r="44" spans="1:18" x14ac:dyDescent="0.2">
      <c r="A44" s="28">
        <f t="shared" si="0"/>
        <v>36</v>
      </c>
      <c r="B44" s="29" t="s">
        <v>45</v>
      </c>
      <c r="C44" s="29" t="s">
        <v>46</v>
      </c>
      <c r="D44" s="30" t="s">
        <v>15</v>
      </c>
      <c r="E44" s="32"/>
      <c r="F44" s="33" t="s">
        <v>38</v>
      </c>
      <c r="H44" s="34"/>
      <c r="J44" s="34"/>
      <c r="K44" s="60"/>
      <c r="L44" s="35"/>
      <c r="N44" s="36"/>
      <c r="O44" s="41"/>
      <c r="Q44" s="61"/>
      <c r="R44" s="39"/>
    </row>
    <row r="45" spans="1:18" x14ac:dyDescent="0.2">
      <c r="A45" s="28">
        <f t="shared" si="0"/>
        <v>37</v>
      </c>
      <c r="B45" s="29" t="s">
        <v>45</v>
      </c>
      <c r="C45" s="29" t="s">
        <v>46</v>
      </c>
      <c r="D45" s="30" t="s">
        <v>15</v>
      </c>
      <c r="E45" s="32"/>
      <c r="F45" s="33" t="s">
        <v>38</v>
      </c>
      <c r="H45" s="34"/>
      <c r="J45" s="34"/>
      <c r="K45" s="60"/>
      <c r="L45" s="35"/>
      <c r="N45" s="36"/>
      <c r="O45" s="41"/>
      <c r="Q45" s="61"/>
      <c r="R45" s="39"/>
    </row>
    <row r="46" spans="1:18" x14ac:dyDescent="0.2">
      <c r="A46" s="28">
        <f t="shared" si="0"/>
        <v>38</v>
      </c>
      <c r="B46" s="29" t="s">
        <v>45</v>
      </c>
      <c r="C46" s="29" t="s">
        <v>46</v>
      </c>
      <c r="D46" s="30" t="s">
        <v>15</v>
      </c>
      <c r="E46" s="32"/>
      <c r="F46" s="33" t="s">
        <v>38</v>
      </c>
      <c r="H46" s="34"/>
      <c r="J46" s="34"/>
      <c r="K46" s="60"/>
      <c r="L46" s="35"/>
      <c r="N46" s="36"/>
      <c r="O46" s="41"/>
      <c r="Q46" s="61"/>
      <c r="R46" s="39"/>
    </row>
    <row r="47" spans="1:18" x14ac:dyDescent="0.2">
      <c r="A47" s="28">
        <f t="shared" si="0"/>
        <v>39</v>
      </c>
      <c r="B47" s="29" t="s">
        <v>45</v>
      </c>
      <c r="C47" s="29" t="s">
        <v>46</v>
      </c>
      <c r="D47" s="30" t="s">
        <v>15</v>
      </c>
      <c r="E47" s="32"/>
      <c r="F47" s="33" t="s">
        <v>38</v>
      </c>
      <c r="H47" s="34">
        <v>21803.97</v>
      </c>
      <c r="I47" s="5">
        <v>2021.55</v>
      </c>
      <c r="J47" s="34">
        <v>13.57</v>
      </c>
      <c r="K47" s="60" t="s">
        <v>47</v>
      </c>
      <c r="L47" s="35">
        <v>1</v>
      </c>
      <c r="N47" s="36">
        <f t="shared" ref="N47:N63" si="5">SUM(H47:K47)</f>
        <v>23839.09</v>
      </c>
      <c r="O47" s="41">
        <f t="shared" ref="O47:O55" si="6">+((N47-I47)*100)/L47/100+I47</f>
        <v>23839.09</v>
      </c>
      <c r="Q47" s="61">
        <f t="shared" ref="Q47:Q63" si="7">+H47+J47</f>
        <v>21817.54</v>
      </c>
      <c r="R47" s="39">
        <f t="shared" ref="R47:R55" si="8">+(Q47*100)/L47/100</f>
        <v>21817.54</v>
      </c>
    </row>
    <row r="48" spans="1:18" x14ac:dyDescent="0.2">
      <c r="A48" s="28">
        <f t="shared" si="0"/>
        <v>40</v>
      </c>
      <c r="B48" s="29" t="s">
        <v>45</v>
      </c>
      <c r="C48" s="29" t="s">
        <v>46</v>
      </c>
      <c r="D48" s="30" t="s">
        <v>15</v>
      </c>
      <c r="E48" s="32"/>
      <c r="F48" s="33" t="s">
        <v>38</v>
      </c>
      <c r="H48" s="34">
        <v>21757.89</v>
      </c>
      <c r="I48" s="5">
        <v>2021.55</v>
      </c>
      <c r="J48" s="34">
        <v>13.57</v>
      </c>
      <c r="K48" s="60" t="s">
        <v>47</v>
      </c>
      <c r="L48" s="35">
        <v>1</v>
      </c>
      <c r="N48" s="36">
        <f t="shared" si="5"/>
        <v>23793.01</v>
      </c>
      <c r="O48" s="41">
        <f t="shared" si="6"/>
        <v>23793.01</v>
      </c>
      <c r="Q48" s="61">
        <f t="shared" si="7"/>
        <v>21771.46</v>
      </c>
      <c r="R48" s="39">
        <f t="shared" si="8"/>
        <v>21771.46</v>
      </c>
    </row>
    <row r="49" spans="1:18" x14ac:dyDescent="0.2">
      <c r="A49" s="28">
        <f t="shared" si="0"/>
        <v>41</v>
      </c>
      <c r="B49" s="29" t="s">
        <v>45</v>
      </c>
      <c r="C49" s="29" t="s">
        <v>46</v>
      </c>
      <c r="D49" s="30" t="s">
        <v>15</v>
      </c>
      <c r="E49" s="32"/>
      <c r="F49" s="33" t="s">
        <v>38</v>
      </c>
      <c r="H49" s="34">
        <v>21226.65</v>
      </c>
      <c r="I49" s="5">
        <v>2021.55</v>
      </c>
      <c r="J49" s="34">
        <v>13.57</v>
      </c>
      <c r="K49" s="60" t="s">
        <v>47</v>
      </c>
      <c r="L49" s="35">
        <v>1</v>
      </c>
      <c r="N49" s="36">
        <f t="shared" si="5"/>
        <v>23261.77</v>
      </c>
      <c r="O49" s="41">
        <f t="shared" si="6"/>
        <v>23261.77</v>
      </c>
      <c r="Q49" s="61">
        <f t="shared" si="7"/>
        <v>21240.22</v>
      </c>
      <c r="R49" s="39">
        <f t="shared" si="8"/>
        <v>21240.22</v>
      </c>
    </row>
    <row r="50" spans="1:18" x14ac:dyDescent="0.2">
      <c r="A50" s="28">
        <f t="shared" si="0"/>
        <v>42</v>
      </c>
      <c r="B50" s="29" t="s">
        <v>45</v>
      </c>
      <c r="C50" s="29" t="s">
        <v>46</v>
      </c>
      <c r="D50" s="30" t="s">
        <v>15</v>
      </c>
      <c r="E50" s="32"/>
      <c r="F50" s="33" t="s">
        <v>38</v>
      </c>
      <c r="H50" s="34">
        <v>21146.67</v>
      </c>
      <c r="I50" s="5">
        <v>606.45000000000005</v>
      </c>
      <c r="J50" s="34">
        <v>13.57</v>
      </c>
      <c r="K50" s="60" t="s">
        <v>47</v>
      </c>
      <c r="L50" s="35">
        <v>1</v>
      </c>
      <c r="N50" s="36">
        <f t="shared" si="5"/>
        <v>21766.69</v>
      </c>
      <c r="O50" s="41">
        <f t="shared" si="6"/>
        <v>21766.690000000002</v>
      </c>
      <c r="Q50" s="61">
        <f t="shared" si="7"/>
        <v>21160.239999999998</v>
      </c>
      <c r="R50" s="39">
        <f t="shared" si="8"/>
        <v>21160.240000000002</v>
      </c>
    </row>
    <row r="51" spans="1:18" x14ac:dyDescent="0.2">
      <c r="A51" s="28">
        <f t="shared" si="0"/>
        <v>43</v>
      </c>
      <c r="B51" s="29" t="s">
        <v>45</v>
      </c>
      <c r="C51" s="29" t="s">
        <v>46</v>
      </c>
      <c r="D51" s="30" t="s">
        <v>15</v>
      </c>
      <c r="E51" s="32"/>
      <c r="F51" s="33" t="s">
        <v>38</v>
      </c>
      <c r="H51" s="34">
        <v>21134.400000000001</v>
      </c>
      <c r="I51" s="5">
        <v>0</v>
      </c>
      <c r="J51" s="34">
        <v>13.57</v>
      </c>
      <c r="K51" s="60" t="s">
        <v>47</v>
      </c>
      <c r="L51" s="35">
        <v>1</v>
      </c>
      <c r="N51" s="36">
        <f t="shared" si="5"/>
        <v>21147.97</v>
      </c>
      <c r="O51" s="41">
        <f t="shared" si="6"/>
        <v>21147.97</v>
      </c>
      <c r="Q51" s="61">
        <f t="shared" si="7"/>
        <v>21147.97</v>
      </c>
      <c r="R51" s="39">
        <f t="shared" si="8"/>
        <v>21147.97</v>
      </c>
    </row>
    <row r="52" spans="1:18" x14ac:dyDescent="0.2">
      <c r="A52" s="43">
        <f t="shared" si="0"/>
        <v>44</v>
      </c>
      <c r="B52" s="48" t="s">
        <v>45</v>
      </c>
      <c r="C52" s="48" t="s">
        <v>46</v>
      </c>
      <c r="D52" s="49" t="s">
        <v>15</v>
      </c>
      <c r="E52" s="50"/>
      <c r="F52" s="51" t="s">
        <v>38</v>
      </c>
      <c r="H52" s="34">
        <v>21134.400000000001</v>
      </c>
      <c r="I52" s="5">
        <v>0</v>
      </c>
      <c r="J52" s="34">
        <v>13.57</v>
      </c>
      <c r="K52" s="60" t="s">
        <v>47</v>
      </c>
      <c r="L52" s="35">
        <v>1</v>
      </c>
      <c r="N52" s="36">
        <f t="shared" si="5"/>
        <v>21147.97</v>
      </c>
      <c r="O52" s="41">
        <f t="shared" si="6"/>
        <v>21147.97</v>
      </c>
      <c r="Q52" s="61">
        <f t="shared" si="7"/>
        <v>21147.97</v>
      </c>
      <c r="R52" s="39">
        <f t="shared" si="8"/>
        <v>21147.97</v>
      </c>
    </row>
    <row r="53" spans="1:18" x14ac:dyDescent="0.2">
      <c r="A53" s="28">
        <f t="shared" si="0"/>
        <v>45</v>
      </c>
      <c r="B53" s="1" t="s">
        <v>48</v>
      </c>
      <c r="C53" s="1" t="s">
        <v>49</v>
      </c>
      <c r="D53" s="30" t="s">
        <v>15</v>
      </c>
      <c r="E53" s="32"/>
      <c r="F53" s="33" t="s">
        <v>38</v>
      </c>
      <c r="H53" s="34">
        <v>21226.65</v>
      </c>
      <c r="I53" s="5">
        <v>2021.55</v>
      </c>
      <c r="J53" s="34">
        <v>13.57</v>
      </c>
      <c r="K53" s="60" t="s">
        <v>47</v>
      </c>
      <c r="L53" s="35">
        <v>1</v>
      </c>
      <c r="N53" s="36">
        <f t="shared" si="5"/>
        <v>23261.77</v>
      </c>
      <c r="O53" s="41">
        <f t="shared" si="6"/>
        <v>23261.77</v>
      </c>
      <c r="Q53" s="61">
        <f t="shared" si="7"/>
        <v>21240.22</v>
      </c>
      <c r="R53" s="39">
        <f t="shared" si="8"/>
        <v>21240.22</v>
      </c>
    </row>
    <row r="54" spans="1:18" x14ac:dyDescent="0.2">
      <c r="A54" s="28">
        <f t="shared" si="0"/>
        <v>46</v>
      </c>
      <c r="B54" s="1" t="s">
        <v>48</v>
      </c>
      <c r="C54" s="1" t="s">
        <v>49</v>
      </c>
      <c r="D54" s="30" t="s">
        <v>15</v>
      </c>
      <c r="E54" s="32"/>
      <c r="F54" s="33" t="s">
        <v>38</v>
      </c>
      <c r="H54" s="34">
        <v>21146.67</v>
      </c>
      <c r="I54" s="5">
        <v>606.45000000000005</v>
      </c>
      <c r="J54" s="34">
        <v>13.57</v>
      </c>
      <c r="K54" s="60" t="s">
        <v>47</v>
      </c>
      <c r="L54" s="35">
        <v>1</v>
      </c>
      <c r="N54" s="36">
        <f t="shared" si="5"/>
        <v>21766.69</v>
      </c>
      <c r="O54" s="41">
        <f t="shared" si="6"/>
        <v>21766.690000000002</v>
      </c>
      <c r="Q54" s="61">
        <f t="shared" si="7"/>
        <v>21160.239999999998</v>
      </c>
      <c r="R54" s="39">
        <f t="shared" si="8"/>
        <v>21160.240000000002</v>
      </c>
    </row>
    <row r="55" spans="1:18" x14ac:dyDescent="0.2">
      <c r="A55" s="28">
        <f t="shared" si="0"/>
        <v>47</v>
      </c>
      <c r="B55" s="1" t="s">
        <v>48</v>
      </c>
      <c r="C55" s="1" t="s">
        <v>49</v>
      </c>
      <c r="D55" s="30" t="s">
        <v>15</v>
      </c>
      <c r="E55" s="32"/>
      <c r="F55" s="33" t="s">
        <v>38</v>
      </c>
      <c r="H55" s="34">
        <v>21318.69</v>
      </c>
      <c r="I55" s="5">
        <v>4042.95</v>
      </c>
      <c r="J55" s="34">
        <v>13.57</v>
      </c>
      <c r="K55" s="60" t="s">
        <v>47</v>
      </c>
      <c r="L55" s="35">
        <v>1</v>
      </c>
      <c r="N55" s="36">
        <f t="shared" si="5"/>
        <v>25375.21</v>
      </c>
      <c r="O55" s="41">
        <f t="shared" si="6"/>
        <v>25375.21</v>
      </c>
      <c r="Q55" s="61">
        <f t="shared" si="7"/>
        <v>21332.26</v>
      </c>
      <c r="R55" s="39">
        <f t="shared" si="8"/>
        <v>21332.26</v>
      </c>
    </row>
    <row r="56" spans="1:18" x14ac:dyDescent="0.2">
      <c r="A56" s="28">
        <f t="shared" si="0"/>
        <v>48</v>
      </c>
      <c r="B56" s="1" t="s">
        <v>48</v>
      </c>
      <c r="C56" s="1" t="s">
        <v>50</v>
      </c>
      <c r="D56" s="30" t="s">
        <v>15</v>
      </c>
      <c r="E56" s="32"/>
      <c r="F56" s="33" t="s">
        <v>38</v>
      </c>
      <c r="H56" s="34"/>
      <c r="J56" s="34"/>
      <c r="K56" s="60"/>
      <c r="L56" s="35"/>
      <c r="N56" s="36"/>
      <c r="O56" s="41"/>
      <c r="Q56" s="61"/>
      <c r="R56" s="39"/>
    </row>
    <row r="57" spans="1:18" x14ac:dyDescent="0.2">
      <c r="A57" s="28">
        <f t="shared" si="0"/>
        <v>49</v>
      </c>
      <c r="B57" s="1" t="s">
        <v>48</v>
      </c>
      <c r="C57" s="1" t="s">
        <v>49</v>
      </c>
      <c r="D57" s="30" t="s">
        <v>15</v>
      </c>
      <c r="E57" s="32"/>
      <c r="F57" s="33" t="s">
        <v>38</v>
      </c>
      <c r="H57" s="34"/>
      <c r="J57" s="34"/>
      <c r="K57" s="60"/>
      <c r="L57" s="35"/>
      <c r="N57" s="36"/>
      <c r="O57" s="41"/>
      <c r="Q57" s="61"/>
      <c r="R57" s="39"/>
    </row>
    <row r="58" spans="1:18" x14ac:dyDescent="0.2">
      <c r="A58" s="28">
        <f t="shared" si="0"/>
        <v>50</v>
      </c>
      <c r="B58" s="1" t="s">
        <v>48</v>
      </c>
      <c r="C58" s="1" t="s">
        <v>49</v>
      </c>
      <c r="D58" s="30" t="s">
        <v>15</v>
      </c>
      <c r="E58" s="32"/>
      <c r="F58" s="33" t="s">
        <v>38</v>
      </c>
      <c r="H58" s="34"/>
      <c r="J58" s="34"/>
      <c r="K58" s="60"/>
      <c r="L58" s="35"/>
      <c r="N58" s="36"/>
      <c r="O58" s="41"/>
      <c r="Q58" s="61"/>
      <c r="R58" s="39"/>
    </row>
    <row r="59" spans="1:18" x14ac:dyDescent="0.2">
      <c r="A59" s="28">
        <f t="shared" si="0"/>
        <v>51</v>
      </c>
      <c r="B59" s="1" t="s">
        <v>48</v>
      </c>
      <c r="C59" s="1" t="s">
        <v>49</v>
      </c>
      <c r="D59" s="30" t="s">
        <v>15</v>
      </c>
      <c r="E59" s="32"/>
      <c r="F59" s="33" t="s">
        <v>38</v>
      </c>
      <c r="H59" s="34"/>
      <c r="J59" s="34"/>
      <c r="K59" s="60"/>
      <c r="L59" s="35"/>
      <c r="N59" s="36"/>
      <c r="O59" s="41"/>
      <c r="Q59" s="61"/>
      <c r="R59" s="39"/>
    </row>
    <row r="60" spans="1:18" x14ac:dyDescent="0.2">
      <c r="A60" s="28">
        <f t="shared" si="0"/>
        <v>52</v>
      </c>
      <c r="B60" s="1" t="s">
        <v>48</v>
      </c>
      <c r="C60" s="1" t="s">
        <v>49</v>
      </c>
      <c r="D60" s="30" t="s">
        <v>15</v>
      </c>
      <c r="E60" s="32"/>
      <c r="F60" s="33" t="s">
        <v>38</v>
      </c>
      <c r="H60" s="34">
        <v>21146.67</v>
      </c>
      <c r="I60" s="5">
        <v>606.45000000000005</v>
      </c>
      <c r="J60" s="34">
        <v>13.57</v>
      </c>
      <c r="K60" s="60" t="s">
        <v>47</v>
      </c>
      <c r="L60" s="35">
        <v>1</v>
      </c>
      <c r="N60" s="36">
        <f t="shared" si="5"/>
        <v>21766.69</v>
      </c>
      <c r="O60" s="41">
        <f>+((N60-I60)*100)/L60/100+I60</f>
        <v>21766.690000000002</v>
      </c>
      <c r="Q60" s="61">
        <f t="shared" si="7"/>
        <v>21160.239999999998</v>
      </c>
      <c r="R60" s="39">
        <f>+(Q60*100)/L60/100</f>
        <v>21160.240000000002</v>
      </c>
    </row>
    <row r="61" spans="1:18" x14ac:dyDescent="0.2">
      <c r="A61" s="28">
        <f t="shared" si="0"/>
        <v>53</v>
      </c>
      <c r="B61" s="1" t="s">
        <v>48</v>
      </c>
      <c r="C61" s="1" t="s">
        <v>49</v>
      </c>
      <c r="D61" s="30" t="s">
        <v>15</v>
      </c>
      <c r="E61" s="32"/>
      <c r="F61" s="33" t="s">
        <v>38</v>
      </c>
      <c r="H61" s="34">
        <v>21161.94</v>
      </c>
      <c r="I61" s="5">
        <v>1010.7</v>
      </c>
      <c r="J61" s="34">
        <v>13.57</v>
      </c>
      <c r="K61" s="60" t="s">
        <v>47</v>
      </c>
      <c r="L61" s="35">
        <v>1</v>
      </c>
      <c r="N61" s="36">
        <f t="shared" si="5"/>
        <v>22186.21</v>
      </c>
      <c r="O61" s="41">
        <f>+((N61-I61)*100)/L61/100+I61</f>
        <v>22186.21</v>
      </c>
      <c r="Q61" s="61">
        <f t="shared" si="7"/>
        <v>21175.51</v>
      </c>
      <c r="R61" s="39">
        <f>+(Q61*100)/L61/100</f>
        <v>21175.51</v>
      </c>
    </row>
    <row r="62" spans="1:18" x14ac:dyDescent="0.2">
      <c r="A62" s="28">
        <f t="shared" si="0"/>
        <v>54</v>
      </c>
      <c r="B62" s="1" t="s">
        <v>48</v>
      </c>
      <c r="C62" s="1" t="s">
        <v>49</v>
      </c>
      <c r="D62" s="30" t="s">
        <v>15</v>
      </c>
      <c r="E62" s="32"/>
      <c r="F62" s="33" t="s">
        <v>38</v>
      </c>
      <c r="H62" s="34">
        <v>21161.94</v>
      </c>
      <c r="I62" s="5">
        <v>1010.7</v>
      </c>
      <c r="J62" s="34">
        <v>13.57</v>
      </c>
      <c r="K62" s="60" t="s">
        <v>47</v>
      </c>
      <c r="L62" s="35">
        <v>1</v>
      </c>
      <c r="N62" s="36">
        <f t="shared" si="5"/>
        <v>22186.21</v>
      </c>
      <c r="O62" s="41">
        <f>+((N62-I62)*100)/L62/100+I62</f>
        <v>22186.21</v>
      </c>
      <c r="Q62" s="61">
        <f t="shared" si="7"/>
        <v>21175.51</v>
      </c>
      <c r="R62" s="39">
        <f>+(Q62*100)/L62/100</f>
        <v>21175.51</v>
      </c>
    </row>
    <row r="63" spans="1:18" x14ac:dyDescent="0.2">
      <c r="A63" s="43">
        <f t="shared" si="0"/>
        <v>55</v>
      </c>
      <c r="B63" s="55" t="s">
        <v>48</v>
      </c>
      <c r="C63" s="55" t="s">
        <v>49</v>
      </c>
      <c r="D63" s="49" t="s">
        <v>15</v>
      </c>
      <c r="E63" s="50"/>
      <c r="F63" s="51" t="s">
        <v>38</v>
      </c>
      <c r="H63" s="62">
        <v>21134.400000000001</v>
      </c>
      <c r="I63" s="5">
        <v>0</v>
      </c>
      <c r="J63" s="34">
        <v>13.57</v>
      </c>
      <c r="K63" s="60" t="s">
        <v>47</v>
      </c>
      <c r="L63" s="35">
        <v>1</v>
      </c>
      <c r="N63" s="63">
        <f t="shared" si="5"/>
        <v>21147.97</v>
      </c>
      <c r="O63" s="41">
        <f>+((N63-I63)*100)/L63/100+I63</f>
        <v>21147.97</v>
      </c>
      <c r="Q63" s="61">
        <f t="shared" si="7"/>
        <v>21147.97</v>
      </c>
      <c r="R63" s="39">
        <f>+(Q63*100)/L63/100</f>
        <v>21147.97</v>
      </c>
    </row>
    <row r="64" spans="1:18" x14ac:dyDescent="0.2">
      <c r="A64" s="28">
        <f t="shared" si="0"/>
        <v>56</v>
      </c>
      <c r="B64" s="44" t="s">
        <v>51</v>
      </c>
      <c r="C64" s="44" t="s">
        <v>52</v>
      </c>
      <c r="D64" s="45" t="s">
        <v>15</v>
      </c>
      <c r="E64" s="46"/>
      <c r="F64" s="47" t="s">
        <v>19</v>
      </c>
      <c r="H64" s="34">
        <v>57850.239999999998</v>
      </c>
      <c r="I64" s="5">
        <v>3351.32</v>
      </c>
      <c r="J64" s="34">
        <v>1093.68</v>
      </c>
      <c r="K64" s="52"/>
      <c r="L64" s="35">
        <v>1</v>
      </c>
      <c r="M64" s="53"/>
      <c r="N64" s="36">
        <f t="shared" si="1"/>
        <v>62295.24</v>
      </c>
      <c r="O64" s="37">
        <f t="shared" si="2"/>
        <v>62295.24</v>
      </c>
      <c r="Q64" s="38">
        <f t="shared" si="3"/>
        <v>58943.92</v>
      </c>
      <c r="R64" s="39">
        <f t="shared" si="4"/>
        <v>58943.92</v>
      </c>
    </row>
    <row r="65" spans="1:18" x14ac:dyDescent="0.2">
      <c r="A65" s="28">
        <f t="shared" si="0"/>
        <v>57</v>
      </c>
      <c r="B65" s="29" t="s">
        <v>51</v>
      </c>
      <c r="C65" s="29" t="s">
        <v>53</v>
      </c>
      <c r="D65" s="30" t="s">
        <v>15</v>
      </c>
      <c r="E65" s="32"/>
      <c r="F65" s="33" t="s">
        <v>19</v>
      </c>
      <c r="H65" s="34">
        <v>44789.64</v>
      </c>
      <c r="I65" s="5">
        <v>6702.64</v>
      </c>
      <c r="J65" s="34">
        <v>270.24</v>
      </c>
      <c r="K65" s="52"/>
      <c r="L65" s="35">
        <v>1</v>
      </c>
      <c r="M65" s="53"/>
      <c r="N65" s="36">
        <f t="shared" si="1"/>
        <v>51762.52</v>
      </c>
      <c r="O65" s="37">
        <f t="shared" si="2"/>
        <v>51762.52</v>
      </c>
      <c r="Q65" s="61">
        <f t="shared" si="3"/>
        <v>45059.88</v>
      </c>
      <c r="R65" s="39">
        <f t="shared" si="4"/>
        <v>45059.88</v>
      </c>
    </row>
    <row r="66" spans="1:18" x14ac:dyDescent="0.2">
      <c r="A66" s="28">
        <f t="shared" si="0"/>
        <v>58</v>
      </c>
      <c r="B66" s="29" t="s">
        <v>51</v>
      </c>
      <c r="C66" s="29" t="s">
        <v>54</v>
      </c>
      <c r="D66" s="30" t="s">
        <v>15</v>
      </c>
      <c r="E66" s="32"/>
      <c r="F66" s="33" t="s">
        <v>21</v>
      </c>
      <c r="H66" s="34">
        <v>29274</v>
      </c>
      <c r="I66" s="5">
        <v>0</v>
      </c>
      <c r="J66" s="34">
        <v>77.88</v>
      </c>
      <c r="K66" s="52"/>
      <c r="L66" s="35">
        <v>1</v>
      </c>
      <c r="M66" s="53"/>
      <c r="N66" s="36">
        <f t="shared" si="1"/>
        <v>29351.88</v>
      </c>
      <c r="O66" s="37">
        <f t="shared" si="2"/>
        <v>29351.88</v>
      </c>
      <c r="Q66" s="61">
        <f t="shared" si="3"/>
        <v>29351.88</v>
      </c>
      <c r="R66" s="39">
        <f t="shared" si="4"/>
        <v>29351.88</v>
      </c>
    </row>
    <row r="67" spans="1:18" x14ac:dyDescent="0.2">
      <c r="A67" s="28">
        <f t="shared" si="0"/>
        <v>59</v>
      </c>
      <c r="B67" s="29" t="s">
        <v>51</v>
      </c>
      <c r="C67" s="29" t="s">
        <v>55</v>
      </c>
      <c r="D67" s="30" t="s">
        <v>15</v>
      </c>
      <c r="E67" s="32"/>
      <c r="F67" s="33" t="s">
        <v>19</v>
      </c>
      <c r="H67" s="34">
        <v>29918.98</v>
      </c>
      <c r="I67" s="5">
        <v>2234.2600000000002</v>
      </c>
      <c r="J67" s="34">
        <v>88.92</v>
      </c>
      <c r="K67" s="52"/>
      <c r="L67" s="35">
        <v>1</v>
      </c>
      <c r="M67" s="53"/>
      <c r="N67" s="36">
        <f t="shared" si="1"/>
        <v>32242.159999999996</v>
      </c>
      <c r="O67" s="37">
        <f t="shared" si="2"/>
        <v>32242.159999999996</v>
      </c>
      <c r="Q67" s="61">
        <f t="shared" si="3"/>
        <v>30007.899999999998</v>
      </c>
      <c r="R67" s="39">
        <f t="shared" si="4"/>
        <v>30007.9</v>
      </c>
    </row>
    <row r="68" spans="1:18" x14ac:dyDescent="0.2">
      <c r="A68" s="28">
        <f t="shared" si="0"/>
        <v>60</v>
      </c>
      <c r="B68" s="29" t="s">
        <v>51</v>
      </c>
      <c r="C68" s="29" t="s">
        <v>56</v>
      </c>
      <c r="D68" s="30" t="s">
        <v>15</v>
      </c>
      <c r="E68" s="32"/>
      <c r="F68" s="33" t="s">
        <v>19</v>
      </c>
      <c r="H68" s="34">
        <v>31233.439999999999</v>
      </c>
      <c r="I68" s="5">
        <v>5585.58</v>
      </c>
      <c r="J68" s="34">
        <v>168.12</v>
      </c>
      <c r="K68" s="52"/>
      <c r="L68" s="35">
        <v>1</v>
      </c>
      <c r="M68" s="53"/>
      <c r="N68" s="36">
        <f t="shared" si="1"/>
        <v>36987.14</v>
      </c>
      <c r="O68" s="37">
        <f t="shared" si="2"/>
        <v>36987.14</v>
      </c>
      <c r="Q68" s="61">
        <f t="shared" si="3"/>
        <v>31401.559999999998</v>
      </c>
      <c r="R68" s="39">
        <f t="shared" si="4"/>
        <v>31401.56</v>
      </c>
    </row>
    <row r="69" spans="1:18" x14ac:dyDescent="0.2">
      <c r="A69" s="28">
        <f>A68+1</f>
        <v>61</v>
      </c>
      <c r="B69" s="29" t="s">
        <v>51</v>
      </c>
      <c r="C69" s="29" t="s">
        <v>57</v>
      </c>
      <c r="D69" s="30" t="s">
        <v>15</v>
      </c>
      <c r="E69" s="32"/>
      <c r="F69" s="33" t="s">
        <v>19</v>
      </c>
      <c r="H69" s="34">
        <v>29998.080000000002</v>
      </c>
      <c r="I69" s="5">
        <v>5585.58</v>
      </c>
      <c r="J69" s="34">
        <v>96.24</v>
      </c>
      <c r="K69" s="52"/>
      <c r="L69" s="35">
        <v>1</v>
      </c>
      <c r="M69" s="53"/>
      <c r="N69" s="36">
        <f t="shared" si="1"/>
        <v>35679.9</v>
      </c>
      <c r="O69" s="37">
        <f t="shared" si="2"/>
        <v>35679.9</v>
      </c>
      <c r="Q69" s="61">
        <f t="shared" si="3"/>
        <v>30094.320000000003</v>
      </c>
      <c r="R69" s="39">
        <f t="shared" si="4"/>
        <v>30094.320000000003</v>
      </c>
    </row>
    <row r="70" spans="1:18" x14ac:dyDescent="0.2">
      <c r="A70" s="28">
        <v>62</v>
      </c>
      <c r="B70" s="29" t="s">
        <v>51</v>
      </c>
      <c r="C70" s="29" t="s">
        <v>58</v>
      </c>
      <c r="D70" s="30" t="s">
        <v>15</v>
      </c>
      <c r="E70" s="32"/>
      <c r="F70" s="33" t="s">
        <v>23</v>
      </c>
      <c r="H70" s="34">
        <v>31246.32</v>
      </c>
      <c r="I70" s="5">
        <v>5590.62</v>
      </c>
      <c r="J70" s="34">
        <v>126.6</v>
      </c>
      <c r="K70" s="34"/>
      <c r="L70" s="35">
        <v>1</v>
      </c>
      <c r="N70" s="36">
        <f t="shared" si="1"/>
        <v>36963.54</v>
      </c>
      <c r="O70" s="37">
        <f t="shared" si="2"/>
        <v>36963.54</v>
      </c>
      <c r="Q70" s="61">
        <f t="shared" si="3"/>
        <v>31372.92</v>
      </c>
      <c r="R70" s="39">
        <f t="shared" si="4"/>
        <v>31372.92</v>
      </c>
    </row>
    <row r="71" spans="1:18" x14ac:dyDescent="0.2">
      <c r="A71" s="28">
        <f t="shared" si="0"/>
        <v>63</v>
      </c>
      <c r="B71" s="29" t="s">
        <v>51</v>
      </c>
      <c r="C71" s="29" t="s">
        <v>59</v>
      </c>
      <c r="D71" s="30" t="s">
        <v>15</v>
      </c>
      <c r="E71" s="32"/>
      <c r="F71" s="33" t="s">
        <v>23</v>
      </c>
      <c r="H71" s="34">
        <v>22459.08</v>
      </c>
      <c r="I71" s="5">
        <v>4791.92</v>
      </c>
      <c r="J71" s="34">
        <v>190.68</v>
      </c>
      <c r="K71" s="34"/>
      <c r="L71" s="35">
        <v>1</v>
      </c>
      <c r="N71" s="36">
        <f t="shared" si="1"/>
        <v>27441.68</v>
      </c>
      <c r="O71" s="37">
        <f t="shared" si="2"/>
        <v>27441.68</v>
      </c>
      <c r="Q71" s="61">
        <f t="shared" si="3"/>
        <v>22649.760000000002</v>
      </c>
      <c r="R71" s="39">
        <f t="shared" si="4"/>
        <v>22649.759999999998</v>
      </c>
    </row>
    <row r="72" spans="1:18" x14ac:dyDescent="0.2">
      <c r="A72" s="28">
        <f t="shared" si="0"/>
        <v>64</v>
      </c>
      <c r="B72" s="29" t="s">
        <v>51</v>
      </c>
      <c r="C72" s="29" t="s">
        <v>60</v>
      </c>
      <c r="D72" s="30" t="s">
        <v>15</v>
      </c>
      <c r="E72" s="32"/>
      <c r="F72" s="33" t="s">
        <v>38</v>
      </c>
      <c r="H72" s="34">
        <v>16157.26</v>
      </c>
      <c r="I72" s="5">
        <v>0</v>
      </c>
      <c r="J72" s="34">
        <v>0</v>
      </c>
      <c r="K72" s="34"/>
      <c r="L72" s="35">
        <v>1</v>
      </c>
      <c r="N72" s="36">
        <f t="shared" si="1"/>
        <v>16157.26</v>
      </c>
      <c r="O72" s="37">
        <f t="shared" si="2"/>
        <v>16157.26</v>
      </c>
      <c r="Q72" s="61">
        <f t="shared" si="3"/>
        <v>16157.26</v>
      </c>
      <c r="R72" s="39">
        <f t="shared" si="4"/>
        <v>16157.26</v>
      </c>
    </row>
    <row r="73" spans="1:18" x14ac:dyDescent="0.2">
      <c r="A73" s="28">
        <f t="shared" si="0"/>
        <v>65</v>
      </c>
      <c r="B73" s="29" t="s">
        <v>51</v>
      </c>
      <c r="C73" s="29" t="s">
        <v>61</v>
      </c>
      <c r="D73" s="30" t="s">
        <v>15</v>
      </c>
      <c r="E73" s="32"/>
      <c r="F73" s="33" t="s">
        <v>23</v>
      </c>
      <c r="H73" s="34">
        <v>20284.88</v>
      </c>
      <c r="I73" s="5">
        <v>3993.22</v>
      </c>
      <c r="J73" s="34">
        <v>159.72</v>
      </c>
      <c r="K73" s="34"/>
      <c r="L73" s="35">
        <v>1</v>
      </c>
      <c r="N73" s="36">
        <f t="shared" si="1"/>
        <v>24437.820000000003</v>
      </c>
      <c r="O73" s="41">
        <f t="shared" si="2"/>
        <v>24437.820000000003</v>
      </c>
      <c r="Q73" s="61">
        <f t="shared" si="3"/>
        <v>20444.600000000002</v>
      </c>
      <c r="R73" s="39">
        <f t="shared" si="4"/>
        <v>20444.600000000002</v>
      </c>
    </row>
    <row r="74" spans="1:18" x14ac:dyDescent="0.2">
      <c r="A74" s="43">
        <f t="shared" ref="A74" si="9">A73+1</f>
        <v>66</v>
      </c>
      <c r="B74" s="48" t="s">
        <v>51</v>
      </c>
      <c r="C74" s="48" t="s">
        <v>62</v>
      </c>
      <c r="D74" s="49" t="s">
        <v>15</v>
      </c>
      <c r="E74" s="50"/>
      <c r="F74" s="51" t="s">
        <v>23</v>
      </c>
      <c r="H74" s="34">
        <v>20391.7</v>
      </c>
      <c r="I74" s="5">
        <v>2465.8200000000002</v>
      </c>
      <c r="J74" s="34">
        <v>63.84</v>
      </c>
      <c r="K74" s="34"/>
      <c r="L74" s="35">
        <v>1</v>
      </c>
      <c r="N74" s="36">
        <f t="shared" si="1"/>
        <v>22921.360000000001</v>
      </c>
      <c r="O74" s="41">
        <f t="shared" si="2"/>
        <v>22921.360000000001</v>
      </c>
      <c r="Q74" s="61">
        <f t="shared" si="3"/>
        <v>20455.54</v>
      </c>
      <c r="R74" s="39">
        <f t="shared" si="4"/>
        <v>20455.54</v>
      </c>
    </row>
    <row r="75" spans="1:18" x14ac:dyDescent="0.2">
      <c r="D75" s="30"/>
      <c r="E75" s="32"/>
      <c r="F75" s="29"/>
      <c r="H75" s="34"/>
      <c r="J75" s="34"/>
      <c r="K75" s="60"/>
      <c r="L75" s="35"/>
      <c r="N75" s="36"/>
      <c r="O75" s="41"/>
      <c r="Q75" s="61"/>
      <c r="R75" s="39"/>
    </row>
    <row r="79" spans="1:18" x14ac:dyDescent="0.2">
      <c r="C79" s="29"/>
    </row>
    <row r="80" spans="1:18" x14ac:dyDescent="0.2">
      <c r="C80" s="29"/>
    </row>
  </sheetData>
  <autoFilter ref="A7:R74" xr:uid="{00000000-0009-0000-0000-000000000000}">
    <filterColumn colId="5" showButton="0"/>
  </autoFilter>
  <mergeCells count="1">
    <mergeCell ref="A8:F8"/>
  </mergeCells>
  <pageMargins left="0.23622047244094491" right="0.17" top="0.15748031496062992" bottom="0.17" header="0.17" footer="0.31496062992125984"/>
  <pageSetup paperSize="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AC5D62CA8D3949961DBA7079F6B6D7" ma:contentTypeVersion="14" ma:contentTypeDescription="Crear nuevo documento." ma:contentTypeScope="" ma:versionID="1e407127522261dc8780b5104c4ee61e">
  <xsd:schema xmlns:xsd="http://www.w3.org/2001/XMLSchema" xmlns:xs="http://www.w3.org/2001/XMLSchema" xmlns:p="http://schemas.microsoft.com/office/2006/metadata/properties" xmlns:ns2="912154c5-fbae-4734-b35e-99125e2fdfb9" xmlns:ns3="3a892c4d-462f-4fed-b9b8-c829518a3805" targetNamespace="http://schemas.microsoft.com/office/2006/metadata/properties" ma:root="true" ma:fieldsID="5717bbd4807ae55d416789f8ca48e6d5" ns2:_="" ns3:_="">
    <xsd:import namespace="912154c5-fbae-4734-b35e-99125e2fdfb9"/>
    <xsd:import namespace="3a892c4d-462f-4fed-b9b8-c829518a38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154c5-fbae-4734-b35e-99125e2fd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f73f052f-bed6-4b64-bd66-18409345a3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92c4d-462f-4fed-b9b8-c829518a380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3e967fd-685f-475e-b5a9-998cd50000f0}" ma:internalName="TaxCatchAll" ma:showField="CatchAllData" ma:web="3a892c4d-462f-4fed-b9b8-c829518a38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892c4d-462f-4fed-b9b8-c829518a3805" xsi:nil="true"/>
    <lcf76f155ced4ddcb4097134ff3c332f xmlns="912154c5-fbae-4734-b35e-99125e2fdf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44087A-02B7-4F5D-B406-1FB3F250C9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659750-52BF-4C4E-A6CF-D25CB6D31E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154c5-fbae-4734-b35e-99125e2fdfb9"/>
    <ds:schemaRef ds:uri="3a892c4d-462f-4fed-b9b8-c829518a38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B2E09F-4296-486C-8904-481ED178ADB4}">
  <ds:schemaRefs>
    <ds:schemaRef ds:uri="http://schemas.microsoft.com/office/2006/metadata/properties"/>
    <ds:schemaRef ds:uri="http://schemas.microsoft.com/office/infopath/2007/PartnerControls"/>
    <ds:schemaRef ds:uri="3a892c4d-462f-4fed-b9b8-c829518a3805"/>
    <ds:schemaRef ds:uri="912154c5-fbae-4734-b35e-99125e2fdf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RLT Gener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Mireia Molinete</dc:creator>
  <cp:lastModifiedBy>Sara Sanchez</cp:lastModifiedBy>
  <dcterms:created xsi:type="dcterms:W3CDTF">2026-04-23T10:20:13Z</dcterms:created>
  <dcterms:modified xsi:type="dcterms:W3CDTF">2026-04-23T13:28:33Z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0x0101002DAC5D62CA8D3949961DBA7079F6B6D7</vt:lpwstr>
  </property>
</Properties>
</file>